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erenschot-my.sharepoint.com/personal/m_heekelaar_berenschot_nl/Documents/Documenten/Bijstandsbudgetten/Budget 2022/"/>
    </mc:Choice>
  </mc:AlternateContent>
  <xr:revisionPtr revIDLastSave="112" documentId="8_{4D924E81-4E25-43E9-9938-D2981F4E8D70}" xr6:coauthVersionLast="47" xr6:coauthVersionMax="47" xr10:uidLastSave="{A617EFFC-DED4-4467-BF74-1BA8D5EED374}"/>
  <workbookProtection workbookAlgorithmName="SHA-512" workbookHashValue="BeOhoLOH3a19eoktAOqyBRxD1kuAZ+m9PtYjt3SbNFKWUDxNwZbtahG+su5BsG9mLjcolKfPoLBeACa9fx9zEg==" workbookSaltValue="QXnEos1oOXYZURm8y7VSfg==" workbookSpinCount="100000" lockStructure="1"/>
  <bookViews>
    <workbookView xWindow="-120" yWindow="-120" windowWidth="29040" windowHeight="15840" xr2:uid="{8D7FAACF-7263-472D-82A9-ACA8001CB9DB}"/>
  </bookViews>
  <sheets>
    <sheet name="Overzichtspagina" sheetId="5" r:id="rId1"/>
    <sheet name="Vergelijking 21-22" sheetId="3" state="hidden" r:id="rId2"/>
    <sheet name="hulpblad" sheetId="6"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5" l="1"/>
  <c r="L29" i="5"/>
  <c r="L28" i="5" s="1"/>
  <c r="N29" i="5"/>
  <c r="L30" i="5" l="1"/>
  <c r="O29" i="5"/>
  <c r="L27" i="5"/>
  <c r="M28" i="5"/>
  <c r="L31" i="5" l="1"/>
  <c r="M30" i="5"/>
  <c r="O28" i="5"/>
  <c r="N28" i="5"/>
  <c r="L26" i="5"/>
  <c r="M27" i="5"/>
  <c r="N30" i="5" l="1"/>
  <c r="O30" i="5"/>
  <c r="M31" i="5"/>
  <c r="L32" i="5"/>
  <c r="O27" i="5"/>
  <c r="N27" i="5"/>
  <c r="L25" i="5"/>
  <c r="M26" i="5"/>
  <c r="M32" i="5" l="1"/>
  <c r="L33" i="5"/>
  <c r="O31" i="5"/>
  <c r="N31" i="5"/>
  <c r="N26" i="5"/>
  <c r="O26" i="5"/>
  <c r="L24" i="5"/>
  <c r="M24" i="5" s="1"/>
  <c r="M25" i="5"/>
  <c r="L34" i="5" l="1"/>
  <c r="M34" i="5" s="1"/>
  <c r="M33" i="5"/>
  <c r="N32" i="5"/>
  <c r="O32" i="5"/>
  <c r="N24" i="5"/>
  <c r="O24" i="5"/>
  <c r="N25" i="5"/>
  <c r="O25" i="5"/>
  <c r="N33" i="5" l="1"/>
  <c r="O33" i="5"/>
  <c r="N34" i="5"/>
  <c r="O34" i="5"/>
  <c r="F9" i="5"/>
  <c r="D5" i="5"/>
  <c r="F5" i="5"/>
  <c r="G5" i="5"/>
  <c r="E5" i="5"/>
  <c r="D6" i="5"/>
  <c r="F6" i="5"/>
  <c r="G6" i="5"/>
  <c r="E6" i="5"/>
  <c r="D7" i="5"/>
  <c r="F7" i="5"/>
  <c r="G7" i="5"/>
  <c r="E7" i="5"/>
  <c r="D8" i="5"/>
  <c r="F8" i="5"/>
  <c r="G8" i="5"/>
  <c r="E8" i="5"/>
  <c r="D9" i="5"/>
  <c r="G9" i="5"/>
  <c r="E9" i="5"/>
  <c r="C6" i="5"/>
  <c r="C7" i="5"/>
  <c r="C8" i="5"/>
  <c r="C9" i="5"/>
  <c r="C5" i="5"/>
  <c r="H364" i="3"/>
  <c r="I364" i="3"/>
  <c r="J364" i="3"/>
  <c r="K364" i="3"/>
  <c r="L364" i="3"/>
  <c r="C364" i="3"/>
  <c r="J8" i="5" l="1"/>
  <c r="H9" i="5"/>
  <c r="J9" i="5"/>
  <c r="I9" i="5"/>
  <c r="H8" i="5"/>
  <c r="H6" i="5"/>
  <c r="H7" i="5"/>
  <c r="H5" i="5"/>
  <c r="J7" i="5"/>
  <c r="J5" i="5"/>
  <c r="I7" i="5"/>
  <c r="I5" i="5"/>
  <c r="J6" i="5"/>
  <c r="I8" i="5"/>
  <c r="I6" i="5"/>
  <c r="E364" i="3" l="1"/>
  <c r="G364" i="3"/>
  <c r="F364" i="3"/>
  <c r="N364" i="3" l="1"/>
  <c r="O364" i="3" l="1"/>
  <c r="M364" i="3"/>
  <c r="D364" i="3"/>
  <c r="R364" i="3" l="1"/>
  <c r="P364" i="3"/>
  <c r="T364" i="3"/>
  <c r="U364" i="3"/>
  <c r="S364" i="3"/>
  <c r="AA364" i="3" l="1"/>
  <c r="Y364" i="3"/>
  <c r="W364" i="3"/>
  <c r="X364" i="3"/>
  <c r="Z364" i="3"/>
</calcChain>
</file>

<file path=xl/sharedStrings.xml><?xml version="1.0" encoding="utf-8"?>
<sst xmlns="http://schemas.openxmlformats.org/spreadsheetml/2006/main" count="806" uniqueCount="376">
  <si>
    <t>Groningen</t>
  </si>
  <si>
    <t>Almere</t>
  </si>
  <si>
    <t>Stadskanaal</t>
  </si>
  <si>
    <t>Veendam</t>
  </si>
  <si>
    <t>Zeewolde</t>
  </si>
  <si>
    <t>Achtkarspelen</t>
  </si>
  <si>
    <t>Ameland</t>
  </si>
  <si>
    <t>Harlingen</t>
  </si>
  <si>
    <t>Heerenveen</t>
  </si>
  <si>
    <t>Leeuwarden</t>
  </si>
  <si>
    <t>Ooststellingwerf</t>
  </si>
  <si>
    <t>Opsterland</t>
  </si>
  <si>
    <t>Schiermonnikoog</t>
  </si>
  <si>
    <t>Smallingerland</t>
  </si>
  <si>
    <t>Terschelling</t>
  </si>
  <si>
    <t>Vlieland</t>
  </si>
  <si>
    <t>Weststellingwerf</t>
  </si>
  <si>
    <t>Assen</t>
  </si>
  <si>
    <t>Coevorden</t>
  </si>
  <si>
    <t>Emmen</t>
  </si>
  <si>
    <t>Hoogeveen</t>
  </si>
  <si>
    <t>Meppel</t>
  </si>
  <si>
    <t>Almelo</t>
  </si>
  <si>
    <t>Borne</t>
  </si>
  <si>
    <t>Dalfsen</t>
  </si>
  <si>
    <t>Deventer</t>
  </si>
  <si>
    <t>Enschede</t>
  </si>
  <si>
    <t>Haaksbergen</t>
  </si>
  <si>
    <t>Hardenberg</t>
  </si>
  <si>
    <t>Hellendoorn</t>
  </si>
  <si>
    <t>Hengelo</t>
  </si>
  <si>
    <t>Kampen</t>
  </si>
  <si>
    <t>Losser</t>
  </si>
  <si>
    <t>Noordoostpolder</t>
  </si>
  <si>
    <t>Oldenzaal</t>
  </si>
  <si>
    <t>Ommen</t>
  </si>
  <si>
    <t>Raalte</t>
  </si>
  <si>
    <t>Staphorst</t>
  </si>
  <si>
    <t>Tubbergen</t>
  </si>
  <si>
    <t>Urk</t>
  </si>
  <si>
    <t>Wierden</t>
  </si>
  <si>
    <t>Zwolle</t>
  </si>
  <si>
    <t>Aalten</t>
  </si>
  <si>
    <t>Apeldoorn</t>
  </si>
  <si>
    <t>Arnhem</t>
  </si>
  <si>
    <t>Barneveld</t>
  </si>
  <si>
    <t>Beuningen</t>
  </si>
  <si>
    <t>Brummen</t>
  </si>
  <si>
    <t>Buren</t>
  </si>
  <si>
    <t>Culemborg</t>
  </si>
  <si>
    <t>Doesburg</t>
  </si>
  <si>
    <t>Doetinchem</t>
  </si>
  <si>
    <t>Druten</t>
  </si>
  <si>
    <t>Duiven</t>
  </si>
  <si>
    <t>Ede</t>
  </si>
  <si>
    <t>Elburg</t>
  </si>
  <si>
    <t>Epe</t>
  </si>
  <si>
    <t>Ermelo</t>
  </si>
  <si>
    <t>Harderwijk</t>
  </si>
  <si>
    <t>Hattem</t>
  </si>
  <si>
    <t>Heerde</t>
  </si>
  <si>
    <t>Heumen</t>
  </si>
  <si>
    <t>Lochem</t>
  </si>
  <si>
    <t>Maasdriel</t>
  </si>
  <si>
    <t>Nijkerk</t>
  </si>
  <si>
    <t>Nijmegen</t>
  </si>
  <si>
    <t>Oldebroek</t>
  </si>
  <si>
    <t>Putten</t>
  </si>
  <si>
    <t>Renkum</t>
  </si>
  <si>
    <t>Rheden</t>
  </si>
  <si>
    <t>Rozendaal</t>
  </si>
  <si>
    <t>Scherpenzeel</t>
  </si>
  <si>
    <t>Tiel</t>
  </si>
  <si>
    <t>Voorst</t>
  </si>
  <si>
    <t>Wageningen</t>
  </si>
  <si>
    <t>Westervoort</t>
  </si>
  <si>
    <t>Winterswijk</t>
  </si>
  <si>
    <t>Wijchen</t>
  </si>
  <si>
    <t>Zaltbommel</t>
  </si>
  <si>
    <t>Zevenaar</t>
  </si>
  <si>
    <t>Zutphen</t>
  </si>
  <si>
    <t>Nunspeet</t>
  </si>
  <si>
    <t>Dronten</t>
  </si>
  <si>
    <t>Amersfoort</t>
  </si>
  <si>
    <t>Baarn</t>
  </si>
  <si>
    <t>De Bilt</t>
  </si>
  <si>
    <t>Bunnik</t>
  </si>
  <si>
    <t>Bunschoten</t>
  </si>
  <si>
    <t>Eemnes</t>
  </si>
  <si>
    <t>Houten</t>
  </si>
  <si>
    <t>Leusden</t>
  </si>
  <si>
    <t>Lopik</t>
  </si>
  <si>
    <t>Montfoort</t>
  </si>
  <si>
    <t>Renswoude</t>
  </si>
  <si>
    <t>Rhenen</t>
  </si>
  <si>
    <t>Soest</t>
  </si>
  <si>
    <t>Utrecht</t>
  </si>
  <si>
    <t>Veenendaal</t>
  </si>
  <si>
    <t>Woudenberg</t>
  </si>
  <si>
    <t>Wijk bij Duurstede</t>
  </si>
  <si>
    <t>IJsselstein</t>
  </si>
  <si>
    <t>Zeist</t>
  </si>
  <si>
    <t>Nieuwegein</t>
  </si>
  <si>
    <t>Aalsmeer</t>
  </si>
  <si>
    <t>Alkmaar</t>
  </si>
  <si>
    <t>Amstelveen</t>
  </si>
  <si>
    <t>Amsterdam</t>
  </si>
  <si>
    <t>Bergen (NH.)</t>
  </si>
  <si>
    <t>Beverwijk</t>
  </si>
  <si>
    <t>Blaricum</t>
  </si>
  <si>
    <t>Bloemendaal</t>
  </si>
  <si>
    <t>Castricum</t>
  </si>
  <si>
    <t>Diemen</t>
  </si>
  <si>
    <t>Edam-Volendam</t>
  </si>
  <si>
    <t>Enkhuizen</t>
  </si>
  <si>
    <t>Haarlem</t>
  </si>
  <si>
    <t>Haarlemmermeer</t>
  </si>
  <si>
    <t>Heemskerk</t>
  </si>
  <si>
    <t>Heemstede</t>
  </si>
  <si>
    <t>Heiloo</t>
  </si>
  <si>
    <t>Den Helder</t>
  </si>
  <si>
    <t>Hilversum</t>
  </si>
  <si>
    <t>Hoorn</t>
  </si>
  <si>
    <t>Huizen</t>
  </si>
  <si>
    <t>Landsmeer</t>
  </si>
  <si>
    <t>Laren (NH.)</t>
  </si>
  <si>
    <t>Medemblik</t>
  </si>
  <si>
    <t>Oostzaan</t>
  </si>
  <si>
    <t>Opmeer</t>
  </si>
  <si>
    <t>Ouder-Amstel</t>
  </si>
  <si>
    <t>Purmerend</t>
  </si>
  <si>
    <t>Schagen</t>
  </si>
  <si>
    <t>Texel</t>
  </si>
  <si>
    <t>Uitgeest</t>
  </si>
  <si>
    <t>Uithoorn</t>
  </si>
  <si>
    <t>Velsen</t>
  </si>
  <si>
    <t>Zandvoort</t>
  </si>
  <si>
    <t>Zaanstad</t>
  </si>
  <si>
    <t>Alblasserdam</t>
  </si>
  <si>
    <t>Alphen aan den Rijn</t>
  </si>
  <si>
    <t>Barendrecht</t>
  </si>
  <si>
    <t>Drechterland</t>
  </si>
  <si>
    <t>Brielle</t>
  </si>
  <si>
    <t>Capelle aan den IJssel</t>
  </si>
  <si>
    <t>Delft</t>
  </si>
  <si>
    <t>Dordrecht</t>
  </si>
  <si>
    <t>Gorinchem</t>
  </si>
  <si>
    <t>Gouda</t>
  </si>
  <si>
    <t>s-Gravenhage</t>
  </si>
  <si>
    <t>Hardinxveld-Giessendam</t>
  </si>
  <si>
    <t>Hellevoetsluis</t>
  </si>
  <si>
    <t>Hendrik-Ido-Ambacht</t>
  </si>
  <si>
    <t>Stede Broec</t>
  </si>
  <si>
    <t>Hillegom</t>
  </si>
  <si>
    <t>Katwijk</t>
  </si>
  <si>
    <t>Krimpen aan den IJssel</t>
  </si>
  <si>
    <t>Leiden</t>
  </si>
  <si>
    <t>Leiderdorp</t>
  </si>
  <si>
    <t>Lisse</t>
  </si>
  <si>
    <t>Maassluis</t>
  </si>
  <si>
    <t>Nieuwkoop</t>
  </si>
  <si>
    <t>Noordwijk</t>
  </si>
  <si>
    <t>Oegstgeest</t>
  </si>
  <si>
    <t>Oudewater</t>
  </si>
  <si>
    <t>Papendrecht</t>
  </si>
  <si>
    <t>Ridderkerk</t>
  </si>
  <si>
    <t>Rotterdam</t>
  </si>
  <si>
    <t>Rijswijk</t>
  </si>
  <si>
    <t>Schiedam</t>
  </si>
  <si>
    <t>Sliedrecht</t>
  </si>
  <si>
    <t>Albrandswaard</t>
  </si>
  <si>
    <t>Westvoorne</t>
  </si>
  <si>
    <t>Vlaardingen</t>
  </si>
  <si>
    <t>Voorschoten</t>
  </si>
  <si>
    <t>Waddinxveen</t>
  </si>
  <si>
    <t>Wassenaar</t>
  </si>
  <si>
    <t>Woerden</t>
  </si>
  <si>
    <t>Zoetermeer</t>
  </si>
  <si>
    <t>Zoeterwoude</t>
  </si>
  <si>
    <t>Zwijndrecht</t>
  </si>
  <si>
    <t>Borsele</t>
  </si>
  <si>
    <t>Goes</t>
  </si>
  <si>
    <t>West Maas en Waal</t>
  </si>
  <si>
    <t>Hulst</t>
  </si>
  <si>
    <t>Kapelle</t>
  </si>
  <si>
    <t>Middelburg</t>
  </si>
  <si>
    <t>Reimerswaal</t>
  </si>
  <si>
    <t>Terneuzen</t>
  </si>
  <si>
    <t>Tholen</t>
  </si>
  <si>
    <t>Veere</t>
  </si>
  <si>
    <t>Vlissingen</t>
  </si>
  <si>
    <t>De Ronde Venen</t>
  </si>
  <si>
    <t>Tytsjerksteradiel</t>
  </si>
  <si>
    <t>Asten</t>
  </si>
  <si>
    <t>Baarle-Nassau</t>
  </si>
  <si>
    <t>Bergen op Zoom</t>
  </si>
  <si>
    <t>Best</t>
  </si>
  <si>
    <t>Boekel</t>
  </si>
  <si>
    <t>Boxtel</t>
  </si>
  <si>
    <t>Breda</t>
  </si>
  <si>
    <t>Deurne</t>
  </si>
  <si>
    <t>Pekela</t>
  </si>
  <si>
    <t>Dongen</t>
  </si>
  <si>
    <t>Eersel</t>
  </si>
  <si>
    <t>Eindhoven</t>
  </si>
  <si>
    <t>Etten-Leur</t>
  </si>
  <si>
    <t>Geertruidenberg</t>
  </si>
  <si>
    <t>Gilze en Rijen</t>
  </si>
  <si>
    <t>Goirle</t>
  </si>
  <si>
    <t>Helmond</t>
  </si>
  <si>
    <t>'s-Hertogenbosch</t>
  </si>
  <si>
    <t>Heusden</t>
  </si>
  <si>
    <t>Hilvarenbeek</t>
  </si>
  <si>
    <t>Loon op Zand</t>
  </si>
  <si>
    <t>Nuenen, Gerwen en Nederwetten</t>
  </si>
  <si>
    <t>Oirschot</t>
  </si>
  <si>
    <t>Oisterwijk</t>
  </si>
  <si>
    <t>Oosterhout</t>
  </si>
  <si>
    <t>Oss</t>
  </si>
  <si>
    <t>Rucphen</t>
  </si>
  <si>
    <t>Sint-Michielsgestel</t>
  </si>
  <si>
    <t>Someren</t>
  </si>
  <si>
    <t>Son en Breugel</t>
  </si>
  <si>
    <t>Steenbergen</t>
  </si>
  <si>
    <t>Waterland</t>
  </si>
  <si>
    <t>Tilburg</t>
  </si>
  <si>
    <t>Valkenswaard</t>
  </si>
  <si>
    <t>Veldhoven</t>
  </si>
  <si>
    <t>Vught</t>
  </si>
  <si>
    <t>Waalre</t>
  </si>
  <si>
    <t>Waalwijk</t>
  </si>
  <si>
    <t>Woensdrecht</t>
  </si>
  <si>
    <t>Zundert</t>
  </si>
  <si>
    <t>Wormerland</t>
  </si>
  <si>
    <t>Landgraaf</t>
  </si>
  <si>
    <t>Beek</t>
  </si>
  <si>
    <t>Beesel</t>
  </si>
  <si>
    <t>Bergen (L.)</t>
  </si>
  <si>
    <t>Brunssum</t>
  </si>
  <si>
    <t>Gennep</t>
  </si>
  <si>
    <t>Heerlen</t>
  </si>
  <si>
    <t>Kerkrade</t>
  </si>
  <si>
    <t>Maastricht</t>
  </si>
  <si>
    <t>Meerssen</t>
  </si>
  <si>
    <t>Mook en Middelaar</t>
  </si>
  <si>
    <t>Nederweert</t>
  </si>
  <si>
    <t>Roermond</t>
  </si>
  <si>
    <t>Simpelveld</t>
  </si>
  <si>
    <t>Stein</t>
  </si>
  <si>
    <t>Vaals</t>
  </si>
  <si>
    <t>Venlo</t>
  </si>
  <si>
    <t>Venray</t>
  </si>
  <si>
    <t>Voerendaal</t>
  </si>
  <si>
    <t>Weert</t>
  </si>
  <si>
    <t>Valkenburg aan de Geul</t>
  </si>
  <si>
    <t>Lelystad</t>
  </si>
  <si>
    <t>Horst aan de Maas</t>
  </si>
  <si>
    <t>Oude IJsselstreek</t>
  </si>
  <si>
    <t>Teylingen</t>
  </si>
  <si>
    <t>Utrechtse Heuvelrug</t>
  </si>
  <si>
    <t>Oost Gelre</t>
  </si>
  <si>
    <t>Koggenland</t>
  </si>
  <si>
    <t>Lansingerland</t>
  </si>
  <si>
    <t>Leudal</t>
  </si>
  <si>
    <t>Maasgouw</t>
  </si>
  <si>
    <t>Gemert-Bakel</t>
  </si>
  <si>
    <t>Halderberge</t>
  </si>
  <si>
    <t>Heeze-Leende</t>
  </si>
  <si>
    <t>Laarbeek</t>
  </si>
  <si>
    <t>Reusel-De Mierden</t>
  </si>
  <si>
    <t>Roerdalen</t>
  </si>
  <si>
    <t>Roosendaal</t>
  </si>
  <si>
    <t>Schouwen-Duiveland</t>
  </si>
  <si>
    <t>Aa en Hunze</t>
  </si>
  <si>
    <t>Borger-Odoorn</t>
  </si>
  <si>
    <t>De Wolden</t>
  </si>
  <si>
    <t>Noord-Beveland</t>
  </si>
  <si>
    <t>Wijdemeren</t>
  </si>
  <si>
    <t>Noordenveld</t>
  </si>
  <si>
    <t>Twenterand</t>
  </si>
  <si>
    <t>Westerveld</t>
  </si>
  <si>
    <t>Lingewaard</t>
  </si>
  <si>
    <t>Cranendonck</t>
  </si>
  <si>
    <t>Steenwijkerland</t>
  </si>
  <si>
    <t>Moerdijk</t>
  </si>
  <si>
    <t>Echt-Susteren</t>
  </si>
  <si>
    <t>Sluis</t>
  </si>
  <si>
    <t>Drimmelen</t>
  </si>
  <si>
    <t>Bernheze</t>
  </si>
  <si>
    <t>Alphen-Chaam</t>
  </si>
  <si>
    <t>Bergeijk</t>
  </si>
  <si>
    <t>Bladel</t>
  </si>
  <si>
    <t>Gulpen-Wittem</t>
  </si>
  <si>
    <t>Tynaarlo</t>
  </si>
  <si>
    <t>Midden-Drenthe</t>
  </si>
  <si>
    <t>Overbetuwe</t>
  </si>
  <si>
    <t>Hof van Twente</t>
  </si>
  <si>
    <t>Neder-Betuwe</t>
  </si>
  <si>
    <t>Rijssen-Holten</t>
  </si>
  <si>
    <t>Geldrop-Mierlo</t>
  </si>
  <si>
    <t>Olst-Wijhe</t>
  </si>
  <si>
    <t>Dinkelland</t>
  </si>
  <si>
    <t>Westland</t>
  </si>
  <si>
    <t>Midden-Delfland</t>
  </si>
  <si>
    <t>Berkelland</t>
  </si>
  <si>
    <t>Bronckhorst</t>
  </si>
  <si>
    <t>Sittard-Geleen</t>
  </si>
  <si>
    <t>Kaag en Braassem</t>
  </si>
  <si>
    <t>Dantumadiel</t>
  </si>
  <si>
    <t>Zuidplas</t>
  </si>
  <si>
    <t>Peel en Maas</t>
  </si>
  <si>
    <t>Oldambt</t>
  </si>
  <si>
    <t>Zwartewaterland</t>
  </si>
  <si>
    <t>Súdwest-Fryslân</t>
  </si>
  <si>
    <t>Bodegraven-Reeuwijk</t>
  </si>
  <si>
    <t>Eijsden-Margraten</t>
  </si>
  <si>
    <t>Stichtse Vecht</t>
  </si>
  <si>
    <t>Hollands Kroon</t>
  </si>
  <si>
    <t>Leidschendam-Voorburg</t>
  </si>
  <si>
    <t>Goeree-Overflakkee</t>
  </si>
  <si>
    <t>Pijnacker-Nootdorp</t>
  </si>
  <si>
    <t>Nissewaard</t>
  </si>
  <si>
    <t>Krimpenerwaard</t>
  </si>
  <si>
    <t>De Fryske Marren</t>
  </si>
  <si>
    <t>Gooise Meren</t>
  </si>
  <si>
    <t>Berg en Dal</t>
  </si>
  <si>
    <t>Meierijstad</t>
  </si>
  <si>
    <t>Waadhoeke</t>
  </si>
  <si>
    <t>Westerwolde</t>
  </si>
  <si>
    <t>Midden-Groningen</t>
  </si>
  <si>
    <t>Beekdaelen</t>
  </si>
  <si>
    <t>Montferland</t>
  </si>
  <si>
    <t>Altena</t>
  </si>
  <si>
    <t>West-Betuwe</t>
  </si>
  <si>
    <t>Vijfheerenlanden</t>
  </si>
  <si>
    <t>Hoeksche Waard</t>
  </si>
  <si>
    <t>Het Hogeland</t>
  </si>
  <si>
    <t>Westerkwartier</t>
  </si>
  <si>
    <t>Noardeast-Fryslân</t>
  </si>
  <si>
    <t>Molenland</t>
  </si>
  <si>
    <t>Eemsdelta</t>
  </si>
  <si>
    <t>Dijk en Waard</t>
  </si>
  <si>
    <t>Land van Cuijck</t>
  </si>
  <si>
    <t>Maashorst</t>
  </si>
  <si>
    <t>Beemster</t>
  </si>
  <si>
    <t>Heerhugowaard</t>
  </si>
  <si>
    <t>Langedijk</t>
  </si>
  <si>
    <t>Weesp</t>
  </si>
  <si>
    <t>Boxmeer</t>
  </si>
  <si>
    <t>Grave</t>
  </si>
  <si>
    <t>Mill en Sint Hubert</t>
  </si>
  <si>
    <t>Uden</t>
  </si>
  <si>
    <t>Cuijk</t>
  </si>
  <si>
    <t>Landerd</t>
  </si>
  <si>
    <t>Sint Anthonis</t>
  </si>
  <si>
    <t>DTI</t>
  </si>
  <si>
    <t>LKS</t>
  </si>
  <si>
    <t>Historisch</t>
  </si>
  <si>
    <t>Objectief</t>
  </si>
  <si>
    <t>Verandering</t>
  </si>
  <si>
    <t>Totaal</t>
  </si>
  <si>
    <t>Verdeling</t>
  </si>
  <si>
    <t>Macro</t>
  </si>
  <si>
    <t xml:space="preserve">Budget </t>
  </si>
  <si>
    <t>Budget</t>
  </si>
  <si>
    <t>2022-2021</t>
  </si>
  <si>
    <t>Waarvan</t>
  </si>
  <si>
    <t>%Verand.</t>
  </si>
  <si>
    <t>MACRO</t>
  </si>
  <si>
    <t>Bron: https://www.rijksoverheid.nl/actueel/nieuws/2021/10/01/voorlopige-bijstandsbudgetten-2022-en-definitieve-budgetten-2021-bekend, bewerking Berenschot©</t>
  </si>
  <si>
    <t>&lt;= Vul hier de gemeentenaam in</t>
  </si>
  <si>
    <t>percentage</t>
  </si>
  <si>
    <t>volgenummer</t>
  </si>
  <si>
    <t/>
  </si>
  <si>
    <t>budget</t>
  </si>
  <si>
    <t>%_Verandering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</si>
</sst>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quot;€&quot;\ #,##0"/>
  </numFmts>
  <fonts count="9" x14ac:knownFonts="1">
    <font>
      <sz val="11"/>
      <color theme="1"/>
      <name val="Segoe UI"/>
      <family val="2"/>
    </font>
    <font>
      <b/>
      <sz val="11"/>
      <color theme="1"/>
      <name val="Segoe UI"/>
      <family val="2"/>
    </font>
    <font>
      <sz val="11"/>
      <name val="Calibri"/>
      <family val="2"/>
    </font>
    <fon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10"/>
      <color rgb="FFC00000"/>
      <name val="Calibri"/>
      <family val="2"/>
      <scheme val="minor"/>
    </font>
    <font>
      <b/>
      <sz val="10"/>
      <color theme="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4" tint="-0.499984740745262"/>
        <bgColor indexed="64"/>
      </patternFill>
    </fill>
    <fill>
      <patternFill patternType="solid">
        <fgColor theme="8" tint="0.59999389629810485"/>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3" fillId="0" borderId="0"/>
  </cellStyleXfs>
  <cellXfs count="69">
    <xf numFmtId="0" fontId="0" fillId="0" borderId="0" xfId="0"/>
    <xf numFmtId="0" fontId="0" fillId="0" borderId="0" xfId="0" applyAlignment="1">
      <alignment horizontal="left"/>
    </xf>
    <xf numFmtId="3" fontId="0" fillId="0" borderId="0" xfId="0" applyNumberFormat="1"/>
    <xf numFmtId="0" fontId="0" fillId="0" borderId="0" xfId="0" applyAlignment="1">
      <alignment horizontal="right"/>
    </xf>
    <xf numFmtId="3" fontId="0" fillId="0" borderId="0" xfId="0" applyNumberFormat="1" applyAlignment="1">
      <alignment horizontal="right"/>
    </xf>
    <xf numFmtId="0" fontId="0" fillId="2" borderId="0" xfId="0" applyFill="1" applyAlignment="1">
      <alignment horizontal="left"/>
    </xf>
    <xf numFmtId="0" fontId="0" fillId="2" borderId="0" xfId="0" applyFill="1"/>
    <xf numFmtId="10" fontId="0" fillId="0" borderId="0" xfId="0" applyNumberFormat="1" applyAlignment="1">
      <alignment horizontal="right"/>
    </xf>
    <xf numFmtId="0" fontId="0" fillId="0" borderId="0" xfId="0" applyFont="1" applyAlignment="1">
      <alignment horizontal="left"/>
    </xf>
    <xf numFmtId="0" fontId="0" fillId="0" borderId="0" xfId="0" applyFont="1"/>
    <xf numFmtId="3" fontId="0" fillId="0" borderId="0" xfId="0" applyNumberFormat="1" applyFont="1" applyAlignment="1">
      <alignment horizontal="right"/>
    </xf>
    <xf numFmtId="3" fontId="0" fillId="0" borderId="0" xfId="0" applyNumberFormat="1" applyFont="1"/>
    <xf numFmtId="0" fontId="0" fillId="0" borderId="0" xfId="0" applyFill="1"/>
    <xf numFmtId="0" fontId="0" fillId="0" borderId="0" xfId="0" applyBorder="1"/>
    <xf numFmtId="0" fontId="1" fillId="0" borderId="0" xfId="0" applyFont="1" applyBorder="1"/>
    <xf numFmtId="0" fontId="4" fillId="0" borderId="0" xfId="0" applyFont="1" applyAlignment="1">
      <alignment horizontal="right"/>
    </xf>
    <xf numFmtId="0" fontId="4" fillId="0" borderId="0" xfId="0" applyFont="1" applyBorder="1"/>
    <xf numFmtId="0" fontId="4" fillId="0" borderId="0" xfId="0" applyFont="1" applyBorder="1" applyAlignment="1">
      <alignment horizontal="right"/>
    </xf>
    <xf numFmtId="0" fontId="5" fillId="0" borderId="2" xfId="0" applyFont="1" applyBorder="1" applyAlignment="1">
      <alignment horizontal="right"/>
    </xf>
    <xf numFmtId="0" fontId="5" fillId="0" borderId="1" xfId="0" applyFont="1" applyBorder="1" applyAlignment="1">
      <alignment horizontal="right"/>
    </xf>
    <xf numFmtId="0" fontId="4" fillId="0" borderId="0" xfId="0" applyFont="1"/>
    <xf numFmtId="0" fontId="7" fillId="0" borderId="0" xfId="0" applyFont="1" applyAlignment="1">
      <alignment horizontal="left"/>
    </xf>
    <xf numFmtId="165" fontId="6" fillId="0" borderId="1" xfId="0" applyNumberFormat="1" applyFont="1" applyBorder="1" applyAlignment="1" applyProtection="1">
      <alignment horizontal="right"/>
      <protection hidden="1"/>
    </xf>
    <xf numFmtId="164" fontId="6" fillId="0" borderId="1" xfId="0" applyNumberFormat="1" applyFont="1" applyBorder="1" applyAlignment="1" applyProtection="1">
      <alignment horizontal="right"/>
      <protection hidden="1"/>
    </xf>
    <xf numFmtId="0" fontId="5" fillId="0" borderId="10" xfId="0" applyFont="1" applyBorder="1"/>
    <xf numFmtId="0" fontId="5" fillId="0" borderId="11" xfId="0" applyFont="1" applyBorder="1"/>
    <xf numFmtId="0" fontId="4" fillId="0" borderId="12" xfId="0" applyFont="1" applyBorder="1"/>
    <xf numFmtId="0" fontId="6" fillId="0" borderId="11" xfId="0" applyFont="1" applyBorder="1"/>
    <xf numFmtId="0" fontId="5" fillId="0" borderId="3" xfId="0" applyFont="1" applyBorder="1" applyAlignment="1">
      <alignment horizontal="right"/>
    </xf>
    <xf numFmtId="0" fontId="5" fillId="0" borderId="4" xfId="0" applyFont="1" applyBorder="1" applyAlignment="1">
      <alignment horizontal="right"/>
    </xf>
    <xf numFmtId="0" fontId="5" fillId="0" borderId="7" xfId="0" applyFont="1" applyBorder="1" applyAlignment="1">
      <alignment horizontal="right"/>
    </xf>
    <xf numFmtId="0" fontId="5" fillId="0" borderId="8" xfId="0" applyFont="1" applyBorder="1" applyAlignment="1">
      <alignment horizontal="right"/>
    </xf>
    <xf numFmtId="165" fontId="4" fillId="0" borderId="5" xfId="0" applyNumberFormat="1" applyFont="1" applyBorder="1" applyAlignment="1" applyProtection="1">
      <alignment horizontal="right"/>
      <protection hidden="1"/>
    </xf>
    <xf numFmtId="165" fontId="4" fillId="0" borderId="6" xfId="0" applyNumberFormat="1" applyFont="1" applyBorder="1" applyAlignment="1" applyProtection="1">
      <alignment horizontal="right"/>
      <protection hidden="1"/>
    </xf>
    <xf numFmtId="165" fontId="6" fillId="0" borderId="7" xfId="0" applyNumberFormat="1" applyFont="1" applyBorder="1" applyAlignment="1" applyProtection="1">
      <alignment horizontal="right"/>
      <protection hidden="1"/>
    </xf>
    <xf numFmtId="165" fontId="6" fillId="0" borderId="8" xfId="0" applyNumberFormat="1" applyFont="1" applyBorder="1" applyAlignment="1" applyProtection="1">
      <alignment horizontal="right"/>
      <protection hidden="1"/>
    </xf>
    <xf numFmtId="165" fontId="4" fillId="0" borderId="0" xfId="0" applyNumberFormat="1" applyFont="1" applyBorder="1" applyAlignment="1" applyProtection="1">
      <alignment horizontal="right"/>
      <protection hidden="1"/>
    </xf>
    <xf numFmtId="164" fontId="4" fillId="0" borderId="5" xfId="0" applyNumberFormat="1" applyFont="1" applyBorder="1" applyAlignment="1" applyProtection="1">
      <alignment horizontal="right"/>
      <protection hidden="1"/>
    </xf>
    <xf numFmtId="164" fontId="4" fillId="0" borderId="0" xfId="0" applyNumberFormat="1" applyFont="1" applyBorder="1" applyAlignment="1" applyProtection="1">
      <alignment horizontal="right"/>
      <protection hidden="1"/>
    </xf>
    <xf numFmtId="164" fontId="4" fillId="0" borderId="6" xfId="0" applyNumberFormat="1" applyFont="1" applyBorder="1" applyAlignment="1" applyProtection="1">
      <alignment horizontal="right"/>
      <protection hidden="1"/>
    </xf>
    <xf numFmtId="164" fontId="6" fillId="0" borderId="7" xfId="0" applyNumberFormat="1" applyFont="1" applyBorder="1" applyAlignment="1" applyProtection="1">
      <alignment horizontal="right"/>
      <protection hidden="1"/>
    </xf>
    <xf numFmtId="164" fontId="6" fillId="0" borderId="8" xfId="0" applyNumberFormat="1" applyFont="1" applyBorder="1" applyAlignment="1" applyProtection="1">
      <alignment horizontal="right"/>
      <protection hidden="1"/>
    </xf>
    <xf numFmtId="165" fontId="0" fillId="0" borderId="0" xfId="0" applyNumberFormat="1" applyBorder="1"/>
    <xf numFmtId="0" fontId="0" fillId="0" borderId="0" xfId="0" applyFill="1" applyAlignment="1">
      <alignment horizontal="right"/>
    </xf>
    <xf numFmtId="3" fontId="0" fillId="0" borderId="0" xfId="0" applyNumberFormat="1" applyFill="1"/>
    <xf numFmtId="164" fontId="0" fillId="0" borderId="0" xfId="0" applyNumberFormat="1" applyFill="1"/>
    <xf numFmtId="3" fontId="0" fillId="0" borderId="0" xfId="0" applyNumberFormat="1" applyFont="1" applyFill="1"/>
    <xf numFmtId="10" fontId="0" fillId="0" borderId="0" xfId="0" applyNumberFormat="1" applyFill="1" applyAlignment="1">
      <alignment horizontal="right"/>
    </xf>
    <xf numFmtId="0" fontId="8" fillId="3" borderId="9" xfId="0" applyFont="1" applyFill="1" applyBorder="1" applyAlignment="1">
      <alignment vertical="center"/>
    </xf>
    <xf numFmtId="0" fontId="5" fillId="4" borderId="3" xfId="0" applyFont="1" applyFill="1" applyBorder="1" applyAlignment="1">
      <alignment horizontal="right"/>
    </xf>
    <xf numFmtId="0" fontId="5" fillId="4" borderId="7" xfId="0" applyFont="1" applyFill="1" applyBorder="1" applyAlignment="1">
      <alignment horizontal="right"/>
    </xf>
    <xf numFmtId="165" fontId="4" fillId="4" borderId="5" xfId="0" applyNumberFormat="1" applyFont="1" applyFill="1" applyBorder="1" applyAlignment="1" applyProtection="1">
      <alignment horizontal="right"/>
      <protection hidden="1"/>
    </xf>
    <xf numFmtId="165" fontId="6" fillId="4" borderId="7" xfId="0" applyNumberFormat="1" applyFont="1" applyFill="1" applyBorder="1" applyAlignment="1" applyProtection="1">
      <alignment horizontal="right"/>
      <protection hidden="1"/>
    </xf>
    <xf numFmtId="0" fontId="4" fillId="4" borderId="3" xfId="0" applyFont="1" applyFill="1" applyBorder="1" applyAlignment="1" applyProtection="1">
      <alignment horizontal="left"/>
      <protection hidden="1"/>
    </xf>
    <xf numFmtId="0" fontId="4" fillId="4" borderId="2" xfId="0" applyFont="1" applyFill="1" applyBorder="1" applyProtection="1">
      <protection hidden="1"/>
    </xf>
    <xf numFmtId="164" fontId="4" fillId="4" borderId="2" xfId="0" applyNumberFormat="1" applyFont="1" applyFill="1" applyBorder="1" applyProtection="1">
      <protection hidden="1"/>
    </xf>
    <xf numFmtId="165" fontId="4" fillId="4" borderId="4" xfId="0" applyNumberFormat="1" applyFont="1" applyFill="1" applyBorder="1" applyProtection="1">
      <protection hidden="1"/>
    </xf>
    <xf numFmtId="0" fontId="4" fillId="4" borderId="5" xfId="0" applyFont="1" applyFill="1" applyBorder="1" applyAlignment="1" applyProtection="1">
      <alignment horizontal="left"/>
      <protection hidden="1"/>
    </xf>
    <xf numFmtId="0" fontId="4" fillId="4" borderId="0" xfId="0" applyFont="1" applyFill="1" applyBorder="1" applyProtection="1">
      <protection hidden="1"/>
    </xf>
    <xf numFmtId="164" fontId="4" fillId="4" borderId="0" xfId="0" applyNumberFormat="1" applyFont="1" applyFill="1" applyBorder="1" applyProtection="1">
      <protection hidden="1"/>
    </xf>
    <xf numFmtId="165" fontId="4" fillId="4" borderId="6" xfId="0" applyNumberFormat="1" applyFont="1" applyFill="1" applyBorder="1" applyProtection="1">
      <protection hidden="1"/>
    </xf>
    <xf numFmtId="0" fontId="6" fillId="4" borderId="5" xfId="0" applyFont="1" applyFill="1" applyBorder="1" applyAlignment="1" applyProtection="1">
      <alignment horizontal="left"/>
      <protection hidden="1"/>
    </xf>
    <xf numFmtId="0" fontId="6" fillId="4" borderId="0" xfId="0" applyFont="1" applyFill="1" applyBorder="1" applyProtection="1">
      <protection hidden="1"/>
    </xf>
    <xf numFmtId="164" fontId="6" fillId="4" borderId="0" xfId="0" applyNumberFormat="1" applyFont="1" applyFill="1" applyBorder="1" applyProtection="1">
      <protection hidden="1"/>
    </xf>
    <xf numFmtId="165" fontId="6" fillId="4" borderId="6" xfId="0" applyNumberFormat="1" applyFont="1" applyFill="1" applyBorder="1" applyProtection="1">
      <protection hidden="1"/>
    </xf>
    <xf numFmtId="0" fontId="4" fillId="4" borderId="7" xfId="0" applyFont="1" applyFill="1" applyBorder="1" applyAlignment="1" applyProtection="1">
      <alignment horizontal="left"/>
      <protection hidden="1"/>
    </xf>
    <xf numFmtId="0" fontId="4" fillId="4" borderId="1" xfId="0" applyFont="1" applyFill="1" applyBorder="1" applyProtection="1">
      <protection hidden="1"/>
    </xf>
    <xf numFmtId="164" fontId="4" fillId="4" borderId="1" xfId="0" applyNumberFormat="1" applyFont="1" applyFill="1" applyBorder="1" applyProtection="1">
      <protection hidden="1"/>
    </xf>
    <xf numFmtId="165" fontId="4" fillId="4" borderId="8" xfId="0" applyNumberFormat="1" applyFont="1" applyFill="1" applyBorder="1" applyProtection="1">
      <protection hidden="1"/>
    </xf>
  </cellXfs>
  <cellStyles count="5">
    <cellStyle name="Komma 12 4" xfId="3" xr:uid="{05BAA837-A03D-4035-A604-DA8ECF5BEE9F}"/>
    <cellStyle name="Komma 17 2" xfId="2" xr:uid="{0FEAFD01-4976-4F3F-86DC-AC657BE3B77C}"/>
    <cellStyle name="Standaard" xfId="0" builtinId="0"/>
    <cellStyle name="Standaard 10 10" xfId="4" xr:uid="{3B9406D4-03F8-4677-9133-AA1712372052}"/>
    <cellStyle name="Standaard 5" xfId="1" xr:uid="{096A2B46-5AA7-4F02-B172-20229E397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Overzichtspagina!$B$2</c:f>
          <c:strCache>
            <c:ptCount val="1"/>
            <c:pt idx="0">
              <c:v>'s-Hertogenbosch</c:v>
            </c:pt>
          </c:strCache>
        </c:strRef>
      </c:tx>
      <c:layout>
        <c:manualLayout>
          <c:xMode val="edge"/>
          <c:yMode val="edge"/>
          <c:x val="0.83686759402369892"/>
          <c:y val="1.91387559808612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Overzichtspagina!$C$4</c:f>
              <c:strCache>
                <c:ptCount val="1"/>
                <c:pt idx="0">
                  <c:v>2021</c:v>
                </c:pt>
              </c:strCache>
            </c:strRef>
          </c:tx>
          <c:spPr>
            <a:solidFill>
              <a:schemeClr val="accent5">
                <a:lumMod val="40000"/>
                <a:lumOff val="60000"/>
              </a:schemeClr>
            </a:solidFill>
            <a:ln>
              <a:noFill/>
            </a:ln>
            <a:effectLst/>
          </c:spPr>
          <c:invertIfNegative val="0"/>
          <c:dPt>
            <c:idx val="4"/>
            <c:invertIfNegative val="0"/>
            <c:bubble3D val="0"/>
            <c:spPr>
              <a:solidFill>
                <a:schemeClr val="accent5"/>
              </a:solidFill>
              <a:ln>
                <a:noFill/>
              </a:ln>
              <a:effectLst/>
            </c:spPr>
            <c:extLst>
              <c:ext xmlns:c16="http://schemas.microsoft.com/office/drawing/2014/chart" uri="{C3380CC4-5D6E-409C-BE32-E72D297353CC}">
                <c16:uniqueId val="{00000004-4C23-4F88-B845-DD68B94D80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Overzichtspagina!$B$5:$B$9</c:f>
              <c:strCache>
                <c:ptCount val="5"/>
                <c:pt idx="0">
                  <c:v>DTI</c:v>
                </c:pt>
                <c:pt idx="1">
                  <c:v>LKS</c:v>
                </c:pt>
                <c:pt idx="2">
                  <c:v>Historisch</c:v>
                </c:pt>
                <c:pt idx="3">
                  <c:v>Objectief</c:v>
                </c:pt>
                <c:pt idx="4">
                  <c:v>Totaal</c:v>
                </c:pt>
              </c:strCache>
            </c:strRef>
          </c:cat>
          <c:val>
            <c:numRef>
              <c:f>Overzichtspagina!$C$5:$C$9</c:f>
              <c:numCache>
                <c:formatCode>"€"\ #,##0</c:formatCode>
                <c:ptCount val="5"/>
                <c:pt idx="0">
                  <c:v>1560522.1350150853</c:v>
                </c:pt>
                <c:pt idx="1">
                  <c:v>2402054.6353945434</c:v>
                </c:pt>
                <c:pt idx="2">
                  <c:v>0</c:v>
                </c:pt>
                <c:pt idx="3">
                  <c:v>55674703.868215308</c:v>
                </c:pt>
                <c:pt idx="4">
                  <c:v>59637281.620270006</c:v>
                </c:pt>
              </c:numCache>
            </c:numRef>
          </c:val>
          <c:extLst>
            <c:ext xmlns:c16="http://schemas.microsoft.com/office/drawing/2014/chart" uri="{C3380CC4-5D6E-409C-BE32-E72D297353CC}">
              <c16:uniqueId val="{00000000-4C23-4F88-B845-DD68B94D8097}"/>
            </c:ext>
          </c:extLst>
        </c:ser>
        <c:ser>
          <c:idx val="1"/>
          <c:order val="1"/>
          <c:tx>
            <c:strRef>
              <c:f>Overzichtspagina!$D$4</c:f>
              <c:strCache>
                <c:ptCount val="1"/>
                <c:pt idx="0">
                  <c:v>2022</c:v>
                </c:pt>
              </c:strCache>
            </c:strRef>
          </c:tx>
          <c:spPr>
            <a:solidFill>
              <a:schemeClr val="accent2">
                <a:lumMod val="40000"/>
                <a:lumOff val="60000"/>
              </a:schemeClr>
            </a:solidFill>
            <a:ln>
              <a:noFill/>
            </a:ln>
            <a:effectLst/>
          </c:spPr>
          <c:invertIfNegative val="0"/>
          <c:dPt>
            <c:idx val="4"/>
            <c:invertIfNegative val="0"/>
            <c:bubble3D val="0"/>
            <c:spPr>
              <a:solidFill>
                <a:schemeClr val="accent2"/>
              </a:solidFill>
              <a:ln>
                <a:noFill/>
              </a:ln>
              <a:effectLst/>
            </c:spPr>
            <c:extLst>
              <c:ext xmlns:c16="http://schemas.microsoft.com/office/drawing/2014/chart" uri="{C3380CC4-5D6E-409C-BE32-E72D297353CC}">
                <c16:uniqueId val="{00000003-4C23-4F88-B845-DD68B94D80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Overzichtspagina!$B$5:$B$9</c:f>
              <c:strCache>
                <c:ptCount val="5"/>
                <c:pt idx="0">
                  <c:v>DTI</c:v>
                </c:pt>
                <c:pt idx="1">
                  <c:v>LKS</c:v>
                </c:pt>
                <c:pt idx="2">
                  <c:v>Historisch</c:v>
                </c:pt>
                <c:pt idx="3">
                  <c:v>Objectief</c:v>
                </c:pt>
                <c:pt idx="4">
                  <c:v>Totaal</c:v>
                </c:pt>
              </c:strCache>
            </c:strRef>
          </c:cat>
          <c:val>
            <c:numRef>
              <c:f>Overzichtspagina!$D$5:$D$9</c:f>
              <c:numCache>
                <c:formatCode>"€"\ #,##0</c:formatCode>
                <c:ptCount val="5"/>
                <c:pt idx="0">
                  <c:v>1604974.0250724761</c:v>
                </c:pt>
                <c:pt idx="1">
                  <c:v>6869625.8672413891</c:v>
                </c:pt>
                <c:pt idx="2">
                  <c:v>0</c:v>
                </c:pt>
                <c:pt idx="3">
                  <c:v>52431751.538853876</c:v>
                </c:pt>
                <c:pt idx="4">
                  <c:v>60906351.431167744</c:v>
                </c:pt>
              </c:numCache>
            </c:numRef>
          </c:val>
          <c:extLst>
            <c:ext xmlns:c16="http://schemas.microsoft.com/office/drawing/2014/chart" uri="{C3380CC4-5D6E-409C-BE32-E72D297353CC}">
              <c16:uniqueId val="{00000001-4C23-4F88-B845-DD68B94D8097}"/>
            </c:ext>
          </c:extLst>
        </c:ser>
        <c:dLbls>
          <c:dLblPos val="ctr"/>
          <c:showLegendKey val="0"/>
          <c:showVal val="1"/>
          <c:showCatName val="0"/>
          <c:showSerName val="0"/>
          <c:showPercent val="0"/>
          <c:showBubbleSize val="0"/>
        </c:dLbls>
        <c:gapWidth val="75"/>
        <c:overlap val="-19"/>
        <c:axId val="1664361871"/>
        <c:axId val="1664356879"/>
      </c:barChart>
      <c:catAx>
        <c:axId val="16643618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64356879"/>
        <c:crosses val="autoZero"/>
        <c:auto val="1"/>
        <c:lblAlgn val="ctr"/>
        <c:lblOffset val="100"/>
        <c:noMultiLvlLbl val="0"/>
      </c:catAx>
      <c:valAx>
        <c:axId val="1664356879"/>
        <c:scaling>
          <c:orientation val="minMax"/>
        </c:scaling>
        <c:delete val="1"/>
        <c:axPos val="b"/>
        <c:numFmt formatCode="&quot;€&quot;\ #,##0" sourceLinked="1"/>
        <c:majorTickMark val="none"/>
        <c:minorTickMark val="none"/>
        <c:tickLblPos val="nextTo"/>
        <c:crossAx val="1664361871"/>
        <c:crosses val="autoZero"/>
        <c:crossBetween val="between"/>
      </c:valAx>
      <c:spPr>
        <a:noFill/>
        <a:ln>
          <a:noFill/>
        </a:ln>
        <a:effectLst/>
      </c:spPr>
    </c:plotArea>
    <c:legend>
      <c:legendPos val="b"/>
      <c:layout>
        <c:manualLayout>
          <c:xMode val="edge"/>
          <c:yMode val="edge"/>
          <c:x val="0.84489154466201766"/>
          <c:y val="0.87667809466400437"/>
          <c:w val="0.13911101915969931"/>
          <c:h val="5.382812794333723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nl-N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val>
            <c:numRef>
              <c:f>'Vergelijking 21-22'!$AB$17:$AB$357</c:f>
              <c:numCache>
                <c:formatCode>0.0%</c:formatCode>
                <c:ptCount val="341"/>
                <c:pt idx="0">
                  <c:v>-9.6897748734566885E-2</c:v>
                </c:pt>
                <c:pt idx="1">
                  <c:v>-8.9439283469700828E-2</c:v>
                </c:pt>
                <c:pt idx="2">
                  <c:v>-8.5374708854436696E-2</c:v>
                </c:pt>
                <c:pt idx="3">
                  <c:v>-8.1477552554674634E-2</c:v>
                </c:pt>
                <c:pt idx="4">
                  <c:v>-8.1388916145298057E-2</c:v>
                </c:pt>
                <c:pt idx="5">
                  <c:v>-7.7211708014527106E-2</c:v>
                </c:pt>
                <c:pt idx="6">
                  <c:v>-7.3327888658098E-2</c:v>
                </c:pt>
                <c:pt idx="7">
                  <c:v>-7.0950531380598855E-2</c:v>
                </c:pt>
                <c:pt idx="8">
                  <c:v>-6.3657896278057624E-2</c:v>
                </c:pt>
                <c:pt idx="9">
                  <c:v>-6.1760152674385047E-2</c:v>
                </c:pt>
                <c:pt idx="10">
                  <c:v>-6.1366142288281335E-2</c:v>
                </c:pt>
                <c:pt idx="11">
                  <c:v>-5.8813855459098563E-2</c:v>
                </c:pt>
                <c:pt idx="12">
                  <c:v>-5.7076446524915406E-2</c:v>
                </c:pt>
                <c:pt idx="13">
                  <c:v>-5.5331501837090728E-2</c:v>
                </c:pt>
                <c:pt idx="14">
                  <c:v>-5.4808544525799405E-2</c:v>
                </c:pt>
                <c:pt idx="15">
                  <c:v>-5.3857460264677894E-2</c:v>
                </c:pt>
                <c:pt idx="16">
                  <c:v>-5.3824840558296359E-2</c:v>
                </c:pt>
                <c:pt idx="17">
                  <c:v>-5.2746198570421184E-2</c:v>
                </c:pt>
                <c:pt idx="18">
                  <c:v>-5.0545252263830033E-2</c:v>
                </c:pt>
                <c:pt idx="19">
                  <c:v>-4.9813166605443764E-2</c:v>
                </c:pt>
                <c:pt idx="20">
                  <c:v>-4.7682333437350469E-2</c:v>
                </c:pt>
                <c:pt idx="21">
                  <c:v>-4.4492938745131792E-2</c:v>
                </c:pt>
                <c:pt idx="22">
                  <c:v>-4.4408267919663166E-2</c:v>
                </c:pt>
                <c:pt idx="23">
                  <c:v>-4.4273114560196072E-2</c:v>
                </c:pt>
                <c:pt idx="24">
                  <c:v>-4.3671136706430455E-2</c:v>
                </c:pt>
                <c:pt idx="25">
                  <c:v>-4.2453501768748875E-2</c:v>
                </c:pt>
                <c:pt idx="26">
                  <c:v>-4.1042093024329415E-2</c:v>
                </c:pt>
                <c:pt idx="27">
                  <c:v>-4.0299797064085312E-2</c:v>
                </c:pt>
                <c:pt idx="28">
                  <c:v>-4.0077140387468208E-2</c:v>
                </c:pt>
                <c:pt idx="29">
                  <c:v>-3.9891149082827523E-2</c:v>
                </c:pt>
                <c:pt idx="30">
                  <c:v>-3.9139549823436086E-2</c:v>
                </c:pt>
                <c:pt idx="31">
                  <c:v>-3.8890084471152102E-2</c:v>
                </c:pt>
                <c:pt idx="32">
                  <c:v>-3.8687327858664924E-2</c:v>
                </c:pt>
                <c:pt idx="33">
                  <c:v>-3.5465014570183521E-2</c:v>
                </c:pt>
                <c:pt idx="34">
                  <c:v>-3.5057081114721673E-2</c:v>
                </c:pt>
                <c:pt idx="35">
                  <c:v>-3.4843609765225714E-2</c:v>
                </c:pt>
                <c:pt idx="36">
                  <c:v>-3.4799319003663148E-2</c:v>
                </c:pt>
                <c:pt idx="37">
                  <c:v>-3.3010716547000406E-2</c:v>
                </c:pt>
                <c:pt idx="38">
                  <c:v>-2.9473345142827997E-2</c:v>
                </c:pt>
                <c:pt idx="39">
                  <c:v>-2.8162931113763362E-2</c:v>
                </c:pt>
                <c:pt idx="40">
                  <c:v>-2.741085135897094E-2</c:v>
                </c:pt>
                <c:pt idx="41">
                  <c:v>-2.6958378906217169E-2</c:v>
                </c:pt>
                <c:pt idx="42">
                  <c:v>-2.6836495579826782E-2</c:v>
                </c:pt>
                <c:pt idx="43">
                  <c:v>-2.642280531949396E-2</c:v>
                </c:pt>
                <c:pt idx="44">
                  <c:v>-2.6380285327008993E-2</c:v>
                </c:pt>
                <c:pt idx="45">
                  <c:v>-2.4532833929897576E-2</c:v>
                </c:pt>
                <c:pt idx="46">
                  <c:v>-2.4380597712362138E-2</c:v>
                </c:pt>
                <c:pt idx="47">
                  <c:v>-2.3370272214448148E-2</c:v>
                </c:pt>
                <c:pt idx="48">
                  <c:v>-2.2797052317425202E-2</c:v>
                </c:pt>
                <c:pt idx="49">
                  <c:v>-2.2505191556922825E-2</c:v>
                </c:pt>
                <c:pt idx="50">
                  <c:v>-2.2195688109532118E-2</c:v>
                </c:pt>
                <c:pt idx="51">
                  <c:v>-2.1629901353247927E-2</c:v>
                </c:pt>
                <c:pt idx="52">
                  <c:v>-2.1005244317235151E-2</c:v>
                </c:pt>
                <c:pt idx="53">
                  <c:v>-1.9728139862054444E-2</c:v>
                </c:pt>
                <c:pt idx="54">
                  <c:v>-1.9514516135383582E-2</c:v>
                </c:pt>
                <c:pt idx="55">
                  <c:v>-1.901446491557179E-2</c:v>
                </c:pt>
                <c:pt idx="56">
                  <c:v>-1.8146452535196197E-2</c:v>
                </c:pt>
                <c:pt idx="57">
                  <c:v>-1.7981743920506225E-2</c:v>
                </c:pt>
                <c:pt idx="58">
                  <c:v>-1.6287716286667565E-2</c:v>
                </c:pt>
                <c:pt idx="59">
                  <c:v>-1.4235379821217736E-2</c:v>
                </c:pt>
                <c:pt idx="60">
                  <c:v>-1.4196949416407027E-2</c:v>
                </c:pt>
                <c:pt idx="61">
                  <c:v>-1.4087057183843926E-2</c:v>
                </c:pt>
                <c:pt idx="62">
                  <c:v>-1.331368970577978E-2</c:v>
                </c:pt>
                <c:pt idx="63">
                  <c:v>-1.3234741980887669E-2</c:v>
                </c:pt>
                <c:pt idx="64">
                  <c:v>-1.3226760869011499E-2</c:v>
                </c:pt>
                <c:pt idx="65">
                  <c:v>-1.2695397657390965E-2</c:v>
                </c:pt>
                <c:pt idx="66">
                  <c:v>-1.1994822940754249E-2</c:v>
                </c:pt>
                <c:pt idx="67">
                  <c:v>-1.1992979006241949E-2</c:v>
                </c:pt>
                <c:pt idx="68">
                  <c:v>-1.1569305327909818E-2</c:v>
                </c:pt>
                <c:pt idx="69">
                  <c:v>-1.086092408667492E-2</c:v>
                </c:pt>
                <c:pt idx="70">
                  <c:v>-1.0627986984131364E-2</c:v>
                </c:pt>
                <c:pt idx="71">
                  <c:v>-1.0169910326832883E-2</c:v>
                </c:pt>
                <c:pt idx="72">
                  <c:v>-9.6273175746110825E-3</c:v>
                </c:pt>
                <c:pt idx="73">
                  <c:v>-9.6039116871503624E-3</c:v>
                </c:pt>
                <c:pt idx="74">
                  <c:v>-9.3226462073995302E-3</c:v>
                </c:pt>
                <c:pt idx="75">
                  <c:v>-9.0570008735030415E-3</c:v>
                </c:pt>
                <c:pt idx="76">
                  <c:v>-8.9593900606918728E-3</c:v>
                </c:pt>
                <c:pt idx="77">
                  <c:v>-8.9012931728592194E-3</c:v>
                </c:pt>
                <c:pt idx="78">
                  <c:v>-8.8853150658825767E-3</c:v>
                </c:pt>
                <c:pt idx="79">
                  <c:v>-8.7238277900949981E-3</c:v>
                </c:pt>
                <c:pt idx="80">
                  <c:v>-8.6914946085245564E-3</c:v>
                </c:pt>
                <c:pt idx="81">
                  <c:v>-7.8553583876103308E-3</c:v>
                </c:pt>
                <c:pt idx="82">
                  <c:v>-7.4618607124884015E-3</c:v>
                </c:pt>
                <c:pt idx="83">
                  <c:v>-7.4318534925737209E-3</c:v>
                </c:pt>
                <c:pt idx="84">
                  <c:v>-7.2116775493663559E-3</c:v>
                </c:pt>
                <c:pt idx="85">
                  <c:v>-6.7859150610658902E-3</c:v>
                </c:pt>
                <c:pt idx="86">
                  <c:v>-6.2920500948688059E-3</c:v>
                </c:pt>
                <c:pt idx="87">
                  <c:v>-6.043261613013517E-3</c:v>
                </c:pt>
                <c:pt idx="88">
                  <c:v>-5.2868043566610514E-3</c:v>
                </c:pt>
                <c:pt idx="89">
                  <c:v>-5.2462881842680886E-3</c:v>
                </c:pt>
                <c:pt idx="90">
                  <c:v>-4.7973052367143902E-3</c:v>
                </c:pt>
                <c:pt idx="91">
                  <c:v>-4.638431910266182E-3</c:v>
                </c:pt>
                <c:pt idx="92">
                  <c:v>-4.6279188304377081E-3</c:v>
                </c:pt>
                <c:pt idx="93">
                  <c:v>-3.9979347806661262E-3</c:v>
                </c:pt>
                <c:pt idx="94">
                  <c:v>-3.8474189689670368E-3</c:v>
                </c:pt>
                <c:pt idx="95">
                  <c:v>-3.8413609556723462E-3</c:v>
                </c:pt>
                <c:pt idx="96">
                  <c:v>-3.6545956895147036E-3</c:v>
                </c:pt>
                <c:pt idx="97">
                  <c:v>-2.1731484914583763E-3</c:v>
                </c:pt>
                <c:pt idx="98">
                  <c:v>-2.1287912050657839E-3</c:v>
                </c:pt>
                <c:pt idx="99">
                  <c:v>-1.2990176884552856E-3</c:v>
                </c:pt>
                <c:pt idx="100">
                  <c:v>-1.0651365176074326E-3</c:v>
                </c:pt>
                <c:pt idx="101">
                  <c:v>-7.9441249805713946E-4</c:v>
                </c:pt>
                <c:pt idx="102">
                  <c:v>-7.5236543111820901E-4</c:v>
                </c:pt>
                <c:pt idx="103">
                  <c:v>-5.4361165211265928E-4</c:v>
                </c:pt>
                <c:pt idx="104">
                  <c:v>-3.0246451813404891E-4</c:v>
                </c:pt>
                <c:pt idx="105">
                  <c:v>2.9062688724829387E-4</c:v>
                </c:pt>
                <c:pt idx="106">
                  <c:v>3.02394127704127E-4</c:v>
                </c:pt>
                <c:pt idx="107">
                  <c:v>5.7252895692013134E-4</c:v>
                </c:pt>
                <c:pt idx="108">
                  <c:v>8.4333905924838335E-4</c:v>
                </c:pt>
                <c:pt idx="109">
                  <c:v>1.4375724712278194E-3</c:v>
                </c:pt>
                <c:pt idx="110">
                  <c:v>1.7091388256458594E-3</c:v>
                </c:pt>
                <c:pt idx="111">
                  <c:v>1.8385695521479421E-3</c:v>
                </c:pt>
                <c:pt idx="112">
                  <c:v>2.5770503486021142E-3</c:v>
                </c:pt>
                <c:pt idx="113">
                  <c:v>2.8247932271719726E-3</c:v>
                </c:pt>
                <c:pt idx="114">
                  <c:v>3.0550463399199655E-3</c:v>
                </c:pt>
                <c:pt idx="115">
                  <c:v>3.2871337847633028E-3</c:v>
                </c:pt>
                <c:pt idx="116">
                  <c:v>3.5715291379862153E-3</c:v>
                </c:pt>
                <c:pt idx="117">
                  <c:v>4.4248070231304136E-3</c:v>
                </c:pt>
                <c:pt idx="118">
                  <c:v>4.9677154103502175E-3</c:v>
                </c:pt>
                <c:pt idx="119">
                  <c:v>5.3677459092176302E-3</c:v>
                </c:pt>
                <c:pt idx="120">
                  <c:v>5.7275376804836568E-3</c:v>
                </c:pt>
                <c:pt idx="121">
                  <c:v>6.4194375117484753E-3</c:v>
                </c:pt>
                <c:pt idx="122">
                  <c:v>7.151350550047909E-3</c:v>
                </c:pt>
                <c:pt idx="123">
                  <c:v>7.5166861131913086E-3</c:v>
                </c:pt>
                <c:pt idx="124">
                  <c:v>7.5907883195428551E-3</c:v>
                </c:pt>
                <c:pt idx="125">
                  <c:v>8.1246011325827039E-3</c:v>
                </c:pt>
                <c:pt idx="126">
                  <c:v>8.8155772821730295E-3</c:v>
                </c:pt>
                <c:pt idx="127">
                  <c:v>9.0890874864515796E-3</c:v>
                </c:pt>
                <c:pt idx="128">
                  <c:v>9.4585983462799547E-3</c:v>
                </c:pt>
                <c:pt idx="129">
                  <c:v>9.6707156731705105E-3</c:v>
                </c:pt>
                <c:pt idx="130">
                  <c:v>9.9406592775974825E-3</c:v>
                </c:pt>
                <c:pt idx="131">
                  <c:v>1.0354151887761719E-2</c:v>
                </c:pt>
                <c:pt idx="132">
                  <c:v>1.065348622603484E-2</c:v>
                </c:pt>
                <c:pt idx="133">
                  <c:v>1.0685386139115287E-2</c:v>
                </c:pt>
                <c:pt idx="134">
                  <c:v>1.0833574472954882E-2</c:v>
                </c:pt>
                <c:pt idx="135">
                  <c:v>1.1399437751502272E-2</c:v>
                </c:pt>
                <c:pt idx="136">
                  <c:v>1.1869811764843887E-2</c:v>
                </c:pt>
                <c:pt idx="137">
                  <c:v>1.2229453568682004E-2</c:v>
                </c:pt>
                <c:pt idx="138">
                  <c:v>1.2530662637829133E-2</c:v>
                </c:pt>
                <c:pt idx="139">
                  <c:v>1.3046235576139131E-2</c:v>
                </c:pt>
                <c:pt idx="140">
                  <c:v>1.3082757280387554E-2</c:v>
                </c:pt>
                <c:pt idx="141">
                  <c:v>1.4000514406564548E-2</c:v>
                </c:pt>
                <c:pt idx="142">
                  <c:v>1.402103941418793E-2</c:v>
                </c:pt>
                <c:pt idx="143">
                  <c:v>1.4509718080188836E-2</c:v>
                </c:pt>
                <c:pt idx="144">
                  <c:v>1.4589992550245368E-2</c:v>
                </c:pt>
                <c:pt idx="145">
                  <c:v>1.5229454337221891E-2</c:v>
                </c:pt>
                <c:pt idx="146">
                  <c:v>1.5808800585049999E-2</c:v>
                </c:pt>
                <c:pt idx="147">
                  <c:v>1.5901820986100493E-2</c:v>
                </c:pt>
                <c:pt idx="148">
                  <c:v>1.6624151352831951E-2</c:v>
                </c:pt>
                <c:pt idx="149">
                  <c:v>1.6698541328427279E-2</c:v>
                </c:pt>
                <c:pt idx="150">
                  <c:v>1.6900388746734479E-2</c:v>
                </c:pt>
                <c:pt idx="151">
                  <c:v>1.7739933736079183E-2</c:v>
                </c:pt>
                <c:pt idx="152">
                  <c:v>1.8140631902234056E-2</c:v>
                </c:pt>
                <c:pt idx="153">
                  <c:v>1.8297422951262288E-2</c:v>
                </c:pt>
                <c:pt idx="154">
                  <c:v>1.856556900504068E-2</c:v>
                </c:pt>
                <c:pt idx="155">
                  <c:v>1.9607716706673672E-2</c:v>
                </c:pt>
                <c:pt idx="156">
                  <c:v>1.9697471213959612E-2</c:v>
                </c:pt>
                <c:pt idx="157">
                  <c:v>1.9748707246015764E-2</c:v>
                </c:pt>
                <c:pt idx="158">
                  <c:v>2.0201359627945992E-2</c:v>
                </c:pt>
                <c:pt idx="159">
                  <c:v>2.0279422239780673E-2</c:v>
                </c:pt>
                <c:pt idx="160">
                  <c:v>2.0534237139442156E-2</c:v>
                </c:pt>
                <c:pt idx="161">
                  <c:v>2.0670187197527421E-2</c:v>
                </c:pt>
                <c:pt idx="162">
                  <c:v>2.0805158836044932E-2</c:v>
                </c:pt>
                <c:pt idx="163">
                  <c:v>2.1031232887794439E-2</c:v>
                </c:pt>
                <c:pt idx="164">
                  <c:v>2.1109347434588869E-2</c:v>
                </c:pt>
                <c:pt idx="165">
                  <c:v>2.1279806463653364E-2</c:v>
                </c:pt>
                <c:pt idx="166">
                  <c:v>2.1904055416993289E-2</c:v>
                </c:pt>
                <c:pt idx="167">
                  <c:v>2.3079501278867546E-2</c:v>
                </c:pt>
                <c:pt idx="168">
                  <c:v>2.332758356064274E-2</c:v>
                </c:pt>
                <c:pt idx="169">
                  <c:v>2.3602562835600662E-2</c:v>
                </c:pt>
                <c:pt idx="170">
                  <c:v>2.3720597963904893E-2</c:v>
                </c:pt>
                <c:pt idx="171">
                  <c:v>2.374141704758612E-2</c:v>
                </c:pt>
                <c:pt idx="172">
                  <c:v>2.4341864467432538E-2</c:v>
                </c:pt>
                <c:pt idx="173">
                  <c:v>2.4420067114862692E-2</c:v>
                </c:pt>
                <c:pt idx="174">
                  <c:v>2.4494341830030342E-2</c:v>
                </c:pt>
                <c:pt idx="175">
                  <c:v>2.4893694367286341E-2</c:v>
                </c:pt>
                <c:pt idx="176">
                  <c:v>2.5299772649128124E-2</c:v>
                </c:pt>
                <c:pt idx="177">
                  <c:v>2.5475892453057425E-2</c:v>
                </c:pt>
                <c:pt idx="178">
                  <c:v>2.5485075340429798E-2</c:v>
                </c:pt>
                <c:pt idx="179">
                  <c:v>2.5810618317369909E-2</c:v>
                </c:pt>
                <c:pt idx="180">
                  <c:v>2.5987089963270534E-2</c:v>
                </c:pt>
                <c:pt idx="181">
                  <c:v>2.6165482968105124E-2</c:v>
                </c:pt>
                <c:pt idx="182">
                  <c:v>2.6214280201798452E-2</c:v>
                </c:pt>
                <c:pt idx="183">
                  <c:v>2.6359791648631239E-2</c:v>
                </c:pt>
                <c:pt idx="184">
                  <c:v>2.6529513247702346E-2</c:v>
                </c:pt>
                <c:pt idx="185">
                  <c:v>2.7135170124868845E-2</c:v>
                </c:pt>
                <c:pt idx="186">
                  <c:v>2.7502104325888798E-2</c:v>
                </c:pt>
                <c:pt idx="187">
                  <c:v>2.7644656532438229E-2</c:v>
                </c:pt>
                <c:pt idx="188">
                  <c:v>2.8014238521696641E-2</c:v>
                </c:pt>
                <c:pt idx="189">
                  <c:v>2.843893472674278E-2</c:v>
                </c:pt>
                <c:pt idx="190">
                  <c:v>2.8543220077554794E-2</c:v>
                </c:pt>
                <c:pt idx="191">
                  <c:v>2.8736899474553587E-2</c:v>
                </c:pt>
                <c:pt idx="192">
                  <c:v>2.8824437388475618E-2</c:v>
                </c:pt>
                <c:pt idx="193">
                  <c:v>2.9333437218970256E-2</c:v>
                </c:pt>
                <c:pt idx="194">
                  <c:v>2.9808180660177867E-2</c:v>
                </c:pt>
                <c:pt idx="195">
                  <c:v>2.9882694073905144E-2</c:v>
                </c:pt>
                <c:pt idx="196">
                  <c:v>3.0302785802569225E-2</c:v>
                </c:pt>
                <c:pt idx="197">
                  <c:v>3.0977900013659427E-2</c:v>
                </c:pt>
                <c:pt idx="198">
                  <c:v>3.1182809558869908E-2</c:v>
                </c:pt>
                <c:pt idx="199">
                  <c:v>3.1405683270675187E-2</c:v>
                </c:pt>
                <c:pt idx="200">
                  <c:v>3.2421261038959322E-2</c:v>
                </c:pt>
                <c:pt idx="201">
                  <c:v>3.2545223155537484E-2</c:v>
                </c:pt>
                <c:pt idx="202">
                  <c:v>3.28568528424215E-2</c:v>
                </c:pt>
                <c:pt idx="203">
                  <c:v>3.3003844088298477E-2</c:v>
                </c:pt>
                <c:pt idx="204">
                  <c:v>3.3204333114213357E-2</c:v>
                </c:pt>
                <c:pt idx="205">
                  <c:v>3.330726184028341E-2</c:v>
                </c:pt>
                <c:pt idx="206">
                  <c:v>3.4236161918030014E-2</c:v>
                </c:pt>
                <c:pt idx="207">
                  <c:v>3.4257195205750171E-2</c:v>
                </c:pt>
                <c:pt idx="208">
                  <c:v>3.4457819605584361E-2</c:v>
                </c:pt>
                <c:pt idx="209">
                  <c:v>3.5104206148200534E-2</c:v>
                </c:pt>
                <c:pt idx="210">
                  <c:v>3.5309726876688992E-2</c:v>
                </c:pt>
                <c:pt idx="211">
                  <c:v>3.568790124001453E-2</c:v>
                </c:pt>
                <c:pt idx="212">
                  <c:v>3.7830545928525174E-2</c:v>
                </c:pt>
                <c:pt idx="213">
                  <c:v>3.9704192677556017E-2</c:v>
                </c:pt>
                <c:pt idx="214">
                  <c:v>3.9821872337363923E-2</c:v>
                </c:pt>
                <c:pt idx="215">
                  <c:v>3.9830914488759507E-2</c:v>
                </c:pt>
                <c:pt idx="216">
                  <c:v>4.0141774766978562E-2</c:v>
                </c:pt>
                <c:pt idx="217">
                  <c:v>4.0235029178158646E-2</c:v>
                </c:pt>
                <c:pt idx="218">
                  <c:v>4.0508472553475748E-2</c:v>
                </c:pt>
                <c:pt idx="219">
                  <c:v>4.1601359707203633E-2</c:v>
                </c:pt>
                <c:pt idx="220">
                  <c:v>4.1852834051369671E-2</c:v>
                </c:pt>
                <c:pt idx="221">
                  <c:v>4.2806707699632351E-2</c:v>
                </c:pt>
                <c:pt idx="222">
                  <c:v>4.2867847621344955E-2</c:v>
                </c:pt>
                <c:pt idx="223">
                  <c:v>4.4016395508081299E-2</c:v>
                </c:pt>
                <c:pt idx="224">
                  <c:v>4.4098885981196378E-2</c:v>
                </c:pt>
                <c:pt idx="225">
                  <c:v>4.4451685475183141E-2</c:v>
                </c:pt>
                <c:pt idx="226">
                  <c:v>4.4672017951864977E-2</c:v>
                </c:pt>
                <c:pt idx="227">
                  <c:v>4.5289619394489451E-2</c:v>
                </c:pt>
                <c:pt idx="228">
                  <c:v>4.5314472055721401E-2</c:v>
                </c:pt>
                <c:pt idx="229">
                  <c:v>4.5898871036292942E-2</c:v>
                </c:pt>
                <c:pt idx="230">
                  <c:v>4.6520081004546757E-2</c:v>
                </c:pt>
                <c:pt idx="231">
                  <c:v>4.7367637408296082E-2</c:v>
                </c:pt>
                <c:pt idx="232">
                  <c:v>4.7531463169879544E-2</c:v>
                </c:pt>
                <c:pt idx="233">
                  <c:v>4.7694605932665141E-2</c:v>
                </c:pt>
                <c:pt idx="234">
                  <c:v>4.8069708308181719E-2</c:v>
                </c:pt>
                <c:pt idx="235">
                  <c:v>4.8917414884748656E-2</c:v>
                </c:pt>
                <c:pt idx="236">
                  <c:v>5.0279617439302919E-2</c:v>
                </c:pt>
                <c:pt idx="237">
                  <c:v>5.1393874375080466E-2</c:v>
                </c:pt>
                <c:pt idx="238">
                  <c:v>5.1649235346273803E-2</c:v>
                </c:pt>
                <c:pt idx="239">
                  <c:v>5.1663653436004077E-2</c:v>
                </c:pt>
                <c:pt idx="240">
                  <c:v>5.1929798907837117E-2</c:v>
                </c:pt>
                <c:pt idx="241">
                  <c:v>5.1934511664107209E-2</c:v>
                </c:pt>
                <c:pt idx="242">
                  <c:v>5.2221280308570504E-2</c:v>
                </c:pt>
                <c:pt idx="243">
                  <c:v>5.2230440437662416E-2</c:v>
                </c:pt>
                <c:pt idx="244">
                  <c:v>5.2507921593740577E-2</c:v>
                </c:pt>
                <c:pt idx="245">
                  <c:v>5.2719497408616846E-2</c:v>
                </c:pt>
                <c:pt idx="246">
                  <c:v>5.2997126761533245E-2</c:v>
                </c:pt>
                <c:pt idx="247">
                  <c:v>5.3168414560990002E-2</c:v>
                </c:pt>
                <c:pt idx="248">
                  <c:v>5.3633095409856252E-2</c:v>
                </c:pt>
                <c:pt idx="249">
                  <c:v>5.4450157131919981E-2</c:v>
                </c:pt>
                <c:pt idx="250">
                  <c:v>5.452792598713397E-2</c:v>
                </c:pt>
                <c:pt idx="251">
                  <c:v>5.5060610648951021E-2</c:v>
                </c:pt>
                <c:pt idx="252">
                  <c:v>5.5617103271568942E-2</c:v>
                </c:pt>
                <c:pt idx="253">
                  <c:v>5.5921802456163835E-2</c:v>
                </c:pt>
                <c:pt idx="254">
                  <c:v>5.597925169722788E-2</c:v>
                </c:pt>
                <c:pt idx="255">
                  <c:v>5.6303303196663095E-2</c:v>
                </c:pt>
                <c:pt idx="256">
                  <c:v>5.6657655542178394E-2</c:v>
                </c:pt>
                <c:pt idx="257">
                  <c:v>5.6700273098157353E-2</c:v>
                </c:pt>
                <c:pt idx="258">
                  <c:v>5.6826173278964554E-2</c:v>
                </c:pt>
                <c:pt idx="259">
                  <c:v>5.7292914992015144E-2</c:v>
                </c:pt>
                <c:pt idx="260">
                  <c:v>5.7377757250772959E-2</c:v>
                </c:pt>
                <c:pt idx="261">
                  <c:v>5.8537112554191736E-2</c:v>
                </c:pt>
                <c:pt idx="262">
                  <c:v>5.8622993601247633E-2</c:v>
                </c:pt>
                <c:pt idx="263">
                  <c:v>5.8727064413942355E-2</c:v>
                </c:pt>
                <c:pt idx="264">
                  <c:v>5.9039251121176917E-2</c:v>
                </c:pt>
                <c:pt idx="265">
                  <c:v>5.9626932542350762E-2</c:v>
                </c:pt>
                <c:pt idx="266">
                  <c:v>6.0590129298214002E-2</c:v>
                </c:pt>
                <c:pt idx="267">
                  <c:v>6.1334513871471534E-2</c:v>
                </c:pt>
                <c:pt idx="268">
                  <c:v>6.138473803819805E-2</c:v>
                </c:pt>
                <c:pt idx="269">
                  <c:v>6.1952749844247298E-2</c:v>
                </c:pt>
                <c:pt idx="270">
                  <c:v>6.2098957170720039E-2</c:v>
                </c:pt>
                <c:pt idx="271">
                  <c:v>6.2127676360271458E-2</c:v>
                </c:pt>
                <c:pt idx="272">
                  <c:v>6.2366253392460609E-2</c:v>
                </c:pt>
                <c:pt idx="273">
                  <c:v>6.2423794010718035E-2</c:v>
                </c:pt>
                <c:pt idx="274">
                  <c:v>6.2653375730769414E-2</c:v>
                </c:pt>
                <c:pt idx="275">
                  <c:v>6.3315078542452441E-2</c:v>
                </c:pt>
                <c:pt idx="276">
                  <c:v>6.4255517407013199E-2</c:v>
                </c:pt>
                <c:pt idx="277">
                  <c:v>6.434441419106382E-2</c:v>
                </c:pt>
                <c:pt idx="278">
                  <c:v>6.5167285865565416E-2</c:v>
                </c:pt>
                <c:pt idx="279">
                  <c:v>6.6927620319627568E-2</c:v>
                </c:pt>
                <c:pt idx="280">
                  <c:v>6.6998245949544857E-2</c:v>
                </c:pt>
                <c:pt idx="281">
                  <c:v>6.7042475591248332E-2</c:v>
                </c:pt>
                <c:pt idx="282">
                  <c:v>6.7588164731332973E-2</c:v>
                </c:pt>
                <c:pt idx="283">
                  <c:v>6.7787727374030257E-2</c:v>
                </c:pt>
                <c:pt idx="284">
                  <c:v>6.8926150146806017E-2</c:v>
                </c:pt>
                <c:pt idx="285">
                  <c:v>6.9908612778323831E-2</c:v>
                </c:pt>
                <c:pt idx="286">
                  <c:v>7.1974114349253632E-2</c:v>
                </c:pt>
                <c:pt idx="287">
                  <c:v>7.2268740816245861E-2</c:v>
                </c:pt>
                <c:pt idx="288">
                  <c:v>7.312023637412951E-2</c:v>
                </c:pt>
                <c:pt idx="289">
                  <c:v>7.3857550310203135E-2</c:v>
                </c:pt>
                <c:pt idx="290">
                  <c:v>7.6485661121724988E-2</c:v>
                </c:pt>
                <c:pt idx="291">
                  <c:v>7.7549144462839711E-2</c:v>
                </c:pt>
                <c:pt idx="292">
                  <c:v>7.7636777362863327E-2</c:v>
                </c:pt>
                <c:pt idx="293">
                  <c:v>7.786008607282624E-2</c:v>
                </c:pt>
                <c:pt idx="294">
                  <c:v>7.9627754375029905E-2</c:v>
                </c:pt>
                <c:pt idx="295">
                  <c:v>7.9769467881965442E-2</c:v>
                </c:pt>
                <c:pt idx="296">
                  <c:v>8.0339844265156168E-2</c:v>
                </c:pt>
                <c:pt idx="297">
                  <c:v>8.0732246257219392E-2</c:v>
                </c:pt>
                <c:pt idx="298">
                  <c:v>8.1122985065484779E-2</c:v>
                </c:pt>
                <c:pt idx="299">
                  <c:v>8.2209870674702618E-2</c:v>
                </c:pt>
                <c:pt idx="300">
                  <c:v>8.2458154447237655E-2</c:v>
                </c:pt>
                <c:pt idx="301">
                  <c:v>8.4146161266918443E-2</c:v>
                </c:pt>
                <c:pt idx="302">
                  <c:v>8.565090991164083E-2</c:v>
                </c:pt>
                <c:pt idx="303">
                  <c:v>8.5681130787739437E-2</c:v>
                </c:pt>
                <c:pt idx="304">
                  <c:v>8.7633068370107786E-2</c:v>
                </c:pt>
                <c:pt idx="305">
                  <c:v>9.1503625766787236E-2</c:v>
                </c:pt>
                <c:pt idx="306">
                  <c:v>9.2024440087949175E-2</c:v>
                </c:pt>
                <c:pt idx="307">
                  <c:v>9.2412412407279668E-2</c:v>
                </c:pt>
                <c:pt idx="308">
                  <c:v>9.3822708528494475E-2</c:v>
                </c:pt>
                <c:pt idx="309">
                  <c:v>9.4380906329441072E-2</c:v>
                </c:pt>
                <c:pt idx="310">
                  <c:v>9.5915632656047675E-2</c:v>
                </c:pt>
                <c:pt idx="311">
                  <c:v>9.7266450613424732E-2</c:v>
                </c:pt>
                <c:pt idx="312">
                  <c:v>9.7791174290325286E-2</c:v>
                </c:pt>
                <c:pt idx="313">
                  <c:v>9.7875050485195875E-2</c:v>
                </c:pt>
                <c:pt idx="314">
                  <c:v>9.788714454437826E-2</c:v>
                </c:pt>
                <c:pt idx="315">
                  <c:v>9.8377438809788609E-2</c:v>
                </c:pt>
                <c:pt idx="316">
                  <c:v>9.9160710490001414E-2</c:v>
                </c:pt>
                <c:pt idx="317">
                  <c:v>9.9625002785425035E-2</c:v>
                </c:pt>
                <c:pt idx="318">
                  <c:v>0.10095221894533313</c:v>
                </c:pt>
                <c:pt idx="319">
                  <c:v>0.10194380825978791</c:v>
                </c:pt>
                <c:pt idx="320">
                  <c:v>0.10419142660405747</c:v>
                </c:pt>
                <c:pt idx="321">
                  <c:v>0.11059318619812729</c:v>
                </c:pt>
                <c:pt idx="322">
                  <c:v>0.11109383515253968</c:v>
                </c:pt>
                <c:pt idx="323">
                  <c:v>0.11311337397800141</c:v>
                </c:pt>
                <c:pt idx="324">
                  <c:v>0.11495286705061164</c:v>
                </c:pt>
                <c:pt idx="325">
                  <c:v>0.11797605304343307</c:v>
                </c:pt>
                <c:pt idx="326">
                  <c:v>0.11866874021437157</c:v>
                </c:pt>
                <c:pt idx="327">
                  <c:v>0.11901754358853697</c:v>
                </c:pt>
                <c:pt idx="328">
                  <c:v>0.1229811440150836</c:v>
                </c:pt>
                <c:pt idx="329">
                  <c:v>0.13623487762207634</c:v>
                </c:pt>
                <c:pt idx="330">
                  <c:v>0.13835731277777491</c:v>
                </c:pt>
                <c:pt idx="331">
                  <c:v>0.14700006031605811</c:v>
                </c:pt>
                <c:pt idx="332">
                  <c:v>0.15844132557286905</c:v>
                </c:pt>
                <c:pt idx="333">
                  <c:v>0.17093572027837198</c:v>
                </c:pt>
                <c:pt idx="334">
                  <c:v>0.17630315726832546</c:v>
                </c:pt>
                <c:pt idx="335">
                  <c:v>0.18236393390061839</c:v>
                </c:pt>
                <c:pt idx="336">
                  <c:v>0.18362293851844794</c:v>
                </c:pt>
                <c:pt idx="337">
                  <c:v>0.20013973771973789</c:v>
                </c:pt>
                <c:pt idx="338">
                  <c:v>0.20671086433680638</c:v>
                </c:pt>
                <c:pt idx="339">
                  <c:v>0.24934912631188014</c:v>
                </c:pt>
                <c:pt idx="340">
                  <c:v>0.39206693320281327</c:v>
                </c:pt>
              </c:numCache>
            </c:numRef>
          </c:val>
          <c:extLst>
            <c:ext xmlns:c16="http://schemas.microsoft.com/office/drawing/2014/chart" uri="{C3380CC4-5D6E-409C-BE32-E72D297353CC}">
              <c16:uniqueId val="{00000000-4315-4E23-A0A3-7FE962527AD6}"/>
            </c:ext>
          </c:extLst>
        </c:ser>
        <c:dLbls>
          <c:showLegendKey val="0"/>
          <c:showVal val="0"/>
          <c:showCatName val="0"/>
          <c:showSerName val="0"/>
          <c:showPercent val="0"/>
          <c:showBubbleSize val="0"/>
        </c:dLbls>
        <c:gapWidth val="219"/>
        <c:overlap val="-27"/>
        <c:axId val="115984655"/>
        <c:axId val="115983823"/>
      </c:barChart>
      <c:catAx>
        <c:axId val="11598465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15983823"/>
        <c:crosses val="autoZero"/>
        <c:auto val="1"/>
        <c:lblAlgn val="ctr"/>
        <c:lblOffset val="100"/>
        <c:noMultiLvlLbl val="0"/>
      </c:catAx>
      <c:valAx>
        <c:axId val="11598382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15984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0</xdr:rowOff>
    </xdr:from>
    <xdr:to>
      <xdr:col>19</xdr:col>
      <xdr:colOff>0</xdr:colOff>
      <xdr:row>17</xdr:row>
      <xdr:rowOff>91366</xdr:rowOff>
    </xdr:to>
    <xdr:graphicFrame macro="">
      <xdr:nvGraphicFramePr>
        <xdr:cNvPr id="3" name="Grafiek 2">
          <a:extLst>
            <a:ext uri="{FF2B5EF4-FFF2-40B4-BE49-F238E27FC236}">
              <a16:creationId xmlns:a16="http://schemas.microsoft.com/office/drawing/2014/main" id="{99FA02BE-8C16-4736-BA55-AC9853821A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11</xdr:row>
      <xdr:rowOff>0</xdr:rowOff>
    </xdr:from>
    <xdr:ext cx="8801100" cy="4891966"/>
    <xdr:sp macro="" textlink="">
      <xdr:nvSpPr>
        <xdr:cNvPr id="4" name="Tekstvak 3">
          <a:extLst>
            <a:ext uri="{FF2B5EF4-FFF2-40B4-BE49-F238E27FC236}">
              <a16:creationId xmlns:a16="http://schemas.microsoft.com/office/drawing/2014/main" id="{31434CE4-997F-4BB9-A89A-5119FC55448A}"/>
            </a:ext>
          </a:extLst>
        </xdr:cNvPr>
        <xdr:cNvSpPr txBox="1"/>
      </xdr:nvSpPr>
      <xdr:spPr>
        <a:xfrm>
          <a:off x="240437" y="2256408"/>
          <a:ext cx="8801100" cy="4891966"/>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400"/>
            </a:lnSpc>
            <a:spcAft>
              <a:spcPts val="700"/>
            </a:spcAft>
          </a:pPr>
          <a:r>
            <a:rPr lang="nl-NL" sz="1000" b="1">
              <a:solidFill>
                <a:srgbClr val="000000"/>
              </a:solidFill>
              <a:effectLst/>
              <a:latin typeface="Calibri" panose="020F0502020204030204" pitchFamily="34" charset="0"/>
              <a:ea typeface="Segoe UI" panose="020B0502040204020203" pitchFamily="34" charset="0"/>
              <a:cs typeface="Myanmar Text" panose="020B0502040204020203" pitchFamily="34" charset="0"/>
            </a:rPr>
            <a:t>Toelichting:</a:t>
          </a:r>
          <a:endParaRPr lang="nl-NL" sz="1000" b="1">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a:lnSpc>
              <a:spcPts val="1400"/>
            </a:lnSpc>
            <a:spcAft>
              <a:spcPts val="700"/>
            </a:spcAft>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Met behulp van deze tool kunt u nagaan met hoeveel uw (voorlopig!) budget voor</a:t>
          </a:r>
          <a:r>
            <a:rPr lang="nl-NL" sz="1000" baseline="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 bijstand en LKS </a:t>
          </a: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verandert in 2022 ten opzichte van 2021. Tevens kunt</a:t>
          </a:r>
          <a:r>
            <a:rPr lang="nl-NL" sz="1000" baseline="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 u nagaan hoe de verandering kan worden verklaard vanuit de verschillende budgetonderdelen en of de verandering een gevolg is van een verandering in het macrobudget of de verdeling (herverdeeleffect). De berekening laat zien in hoeverre uw budget voortkomt uit de nieuwe verdeling van de LKS naar realisatie en aanpassingen in het objectief verdeelmodel. </a:t>
          </a:r>
          <a:endPar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endParaRPr>
        </a:p>
        <a:p>
          <a:pPr>
            <a:lnSpc>
              <a:spcPts val="1400"/>
            </a:lnSpc>
            <a:spcAft>
              <a:spcPts val="700"/>
            </a:spcAft>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De rijen in de tabel tonen de budgetdelen waaruit het bijstands- en LKS-budget is opgebouwd. Het gaat om de volgende onderdelen: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gn="l">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DTI: Budget voor daklozen, thuislozen en instellingsbewoners. Het DTI-budget wordt historisch verdeeld.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LKS: Het budget voor LKS wordt tot en met 2021 – afhankelijk van de gemeentegrootte - verdeeld op basis van objectieve en/of historische criteria. Vanaf 2022 wordt het LKS-budget verdeeld naar realisatie, op basis van de LKS-uitgaven in jaar t-1. Het LKS-budget in 2021 is gelijk aan €256,8 mln maal het aandeel in het historisch en objectief deel. </a:t>
          </a:r>
          <a:endParaRPr lang="nl-NL" sz="1000">
            <a:solidFill>
              <a:schemeClr val="accent1"/>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Historisch: Het historisch deel van het budget is geheel van toepassing op gemeenten met minder dan 15.000 inwoners en gedeeltelijk van toepassing op gemeenten tussen de 15.000 en 40.000 inwoners.</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Objectief: Het objectieve deel van het budget is geheel van toepassing op gemeenten met meer dan 40.000 inwoners en gedeeltelijk van toepassing op gemeenten tussen de 15.000 en 40.000 inwoners.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spcAft>
              <a:spcPts val="700"/>
            </a:spcAft>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Totaal: Betreft het totale budget dat gemeenten krijgen voor bijstand en loonkostensubsidies in het kader van de Participatiewet.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a:lnSpc>
              <a:spcPts val="1400"/>
            </a:lnSpc>
            <a:spcAft>
              <a:spcPts val="700"/>
            </a:spcAft>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De tabel bestaat uit de volgende kolommen: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De tabel toont het totale bijstands- en LKS-budget van de gemeente in 2021 en 2022, uitgesplitst naar de verschillende onderdelen waaruit het budget is opgebouwd.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Daarna laat de tabel de verandering van de verschillende budgetonderdelen en het totale budget in 2022 ten opzichte van 2021 zien.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Vervolgens wordt de verandering opgedeeld in het deel dat verklaard wordt door de verandering in het macrobudget van de verschillende onderdelen en het totaal en de verandering in het aandeel dat de gemeente heeft in de verschillende budgetonderdelen (ook</a:t>
          </a:r>
          <a:r>
            <a:rPr lang="nl-NL" sz="1000" baseline="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 wel herverdeeleffect genoemd)</a:t>
          </a: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 Een plus duidt erop dat het aandeel in de verdeling groter is geworden. Een min duidt op een kleiner aandeel in de verdeling. .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pPr marL="342900" lvl="0" indent="-342900">
            <a:lnSpc>
              <a:spcPts val="1400"/>
            </a:lnSpc>
            <a:spcAft>
              <a:spcPts val="700"/>
            </a:spcAft>
            <a:buClr>
              <a:srgbClr val="1A3877"/>
            </a:buClr>
            <a:buFont typeface="Symbol" panose="05050102010706020507" pitchFamily="18" charset="2"/>
            <a:buChar char=""/>
          </a:pPr>
          <a:r>
            <a:rPr lang="nl-NL" sz="100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Tot slot wordt de veranderingen (totaal, waarvan macro en waarvan verdeling) uitgedrukt in procenten van het budget in 2021. </a:t>
          </a:r>
          <a:endParaRPr lang="nl-NL" sz="100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endParaRPr lang="nl-NL" sz="1100"/>
        </a:p>
      </xdr:txBody>
    </xdr:sp>
    <xdr:clientData/>
  </xdr:oneCellAnchor>
  <xdr:twoCellAnchor editAs="oneCell">
    <xdr:from>
      <xdr:col>8</xdr:col>
      <xdr:colOff>219075</xdr:colOff>
      <xdr:row>1</xdr:row>
      <xdr:rowOff>9525</xdr:rowOff>
    </xdr:from>
    <xdr:to>
      <xdr:col>9</xdr:col>
      <xdr:colOff>695325</xdr:colOff>
      <xdr:row>1</xdr:row>
      <xdr:rowOff>180975</xdr:rowOff>
    </xdr:to>
    <xdr:pic>
      <xdr:nvPicPr>
        <xdr:cNvPr id="6" name="Afbeelding 5">
          <a:extLst>
            <a:ext uri="{FF2B5EF4-FFF2-40B4-BE49-F238E27FC236}">
              <a16:creationId xmlns:a16="http://schemas.microsoft.com/office/drawing/2014/main" id="{0CDF835A-1F79-49A3-BF0B-26ECDDBA231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3825" y="9525"/>
          <a:ext cx="1219200" cy="171450"/>
        </a:xfrm>
        <a:prstGeom prst="rect">
          <a:avLst/>
        </a:prstGeom>
        <a:noFill/>
        <a:ln>
          <a:noFill/>
        </a:ln>
      </xdr:spPr>
    </xdr:pic>
    <xdr:clientData/>
  </xdr:twoCellAnchor>
  <xdr:oneCellAnchor>
    <xdr:from>
      <xdr:col>11</xdr:col>
      <xdr:colOff>0</xdr:colOff>
      <xdr:row>18</xdr:row>
      <xdr:rowOff>27744</xdr:rowOff>
    </xdr:from>
    <xdr:ext cx="6741481" cy="823033"/>
    <xdr:sp macro="" textlink="">
      <xdr:nvSpPr>
        <xdr:cNvPr id="7" name="Tekstvak 6">
          <a:extLst>
            <a:ext uri="{FF2B5EF4-FFF2-40B4-BE49-F238E27FC236}">
              <a16:creationId xmlns:a16="http://schemas.microsoft.com/office/drawing/2014/main" id="{E91D856F-1672-4DD9-8761-DF9B58E4B695}"/>
            </a:ext>
          </a:extLst>
        </xdr:cNvPr>
        <xdr:cNvSpPr txBox="1"/>
      </xdr:nvSpPr>
      <xdr:spPr>
        <a:xfrm>
          <a:off x="9885655" y="3773011"/>
          <a:ext cx="6741481" cy="823033"/>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400"/>
            </a:lnSpc>
            <a:spcAft>
              <a:spcPts val="700"/>
            </a:spcAft>
          </a:pPr>
          <a:r>
            <a:rPr lang="nl-NL" sz="1000" b="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De volgende tabel toont de tien</a:t>
          </a:r>
          <a:r>
            <a:rPr lang="nl-NL" sz="1000" b="0" baseline="0">
              <a:solidFill>
                <a:srgbClr val="000000"/>
              </a:solidFill>
              <a:effectLst/>
              <a:latin typeface="Calibri" panose="020F0502020204030204" pitchFamily="34" charset="0"/>
              <a:ea typeface="Segoe UI" panose="020B0502040204020203" pitchFamily="34" charset="0"/>
              <a:cs typeface="Myanmar Text" panose="020B0502040204020203" pitchFamily="34" charset="0"/>
            </a:rPr>
            <a:t> gemeenten waarvan de procentuele verandering van het bijstands- en LKS-budget het dichtsbij de geselecteerde gemeente ligt. Tevens tonen we het volgnummer van grootste %-stijging naar grootste %-daling, waarbij de gemeente met de grootste procentuele stijging nummer 1 heeft. Daarnaast laten we de verandering van het budget in euro's zien. </a:t>
          </a:r>
          <a:endParaRPr lang="nl-NL" sz="1000" b="0">
            <a:solidFill>
              <a:srgbClr val="000000"/>
            </a:solidFill>
            <a:effectLst/>
            <a:latin typeface="Segoe UI" panose="020B0502040204020203" pitchFamily="34" charset="0"/>
            <a:ea typeface="Segoe UI" panose="020B0502040204020203" pitchFamily="34" charset="0"/>
            <a:cs typeface="Myanmar Text" panose="020B0502040204020203" pitchFamily="34" charset="0"/>
          </a:endParaRPr>
        </a:p>
        <a:p>
          <a:endParaRPr lang="nl-NL" sz="1100" b="0"/>
        </a:p>
      </xdr:txBody>
    </xdr:sp>
    <xdr:clientData/>
  </xdr:oneCellAnchor>
</xdr:wsDr>
</file>

<file path=xl/drawings/drawing2.xml><?xml version="1.0" encoding="utf-8"?>
<c:userShapes xmlns:c="http://schemas.openxmlformats.org/drawingml/2006/chart">
  <cdr:relSizeAnchor xmlns:cdr="http://schemas.openxmlformats.org/drawingml/2006/chartDrawing">
    <cdr:from>
      <cdr:x>0.79808</cdr:x>
      <cdr:y>0.93874</cdr:y>
    </cdr:from>
    <cdr:to>
      <cdr:x>0.99742</cdr:x>
      <cdr:y>0.99362</cdr:y>
    </cdr:to>
    <cdr:pic>
      <cdr:nvPicPr>
        <cdr:cNvPr id="3" name="Afbeelding 2">
          <a:extLst xmlns:a="http://schemas.openxmlformats.org/drawingml/2006/main">
            <a:ext uri="{FF2B5EF4-FFF2-40B4-BE49-F238E27FC236}">
              <a16:creationId xmlns:a16="http://schemas.microsoft.com/office/drawing/2014/main" id="{0CDF835A-1F79-49A3-BF0B-26ECDDBA2316}"/>
            </a:ext>
          </a:extLst>
        </cdr:cNvPr>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409458" y="3289084"/>
          <a:ext cx="1351154" cy="192282"/>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0.00773</cdr:x>
      <cdr:y>0.01196</cdr:y>
    </cdr:from>
    <cdr:to>
      <cdr:x>0.15611</cdr:x>
      <cdr:y>0.24163</cdr:y>
    </cdr:to>
    <cdr:sp macro="" textlink="">
      <cdr:nvSpPr>
        <cdr:cNvPr id="4" name="Tekstvak 3">
          <a:extLst xmlns:a="http://schemas.openxmlformats.org/drawingml/2006/main">
            <a:ext uri="{FF2B5EF4-FFF2-40B4-BE49-F238E27FC236}">
              <a16:creationId xmlns:a16="http://schemas.microsoft.com/office/drawing/2014/main" id="{DFE9EB92-5E91-4BFB-95C9-2724CAC8C95F}"/>
            </a:ext>
          </a:extLst>
        </cdr:cNvPr>
        <cdr:cNvSpPr txBox="1"/>
      </cdr:nvSpPr>
      <cdr:spPr>
        <a:xfrm xmlns:a="http://schemas.openxmlformats.org/drawingml/2006/main">
          <a:off x="47625" y="47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l-NL" sz="1400"/>
            <a:t>Bijstands- en LKS-budget in 2021 en 2022</a:t>
          </a:r>
        </a:p>
      </cdr:txBody>
    </cdr:sp>
  </cdr:relSizeAnchor>
</c:userShapes>
</file>

<file path=xl/drawings/drawing3.xml><?xml version="1.0" encoding="utf-8"?>
<xdr:wsDr xmlns:xdr="http://schemas.openxmlformats.org/drawingml/2006/spreadsheetDrawing" xmlns:a="http://schemas.openxmlformats.org/drawingml/2006/main">
  <xdr:twoCellAnchor>
    <xdr:from>
      <xdr:col>31</xdr:col>
      <xdr:colOff>457200</xdr:colOff>
      <xdr:row>355</xdr:row>
      <xdr:rowOff>147637</xdr:rowOff>
    </xdr:from>
    <xdr:to>
      <xdr:col>38</xdr:col>
      <xdr:colOff>228600</xdr:colOff>
      <xdr:row>368</xdr:row>
      <xdr:rowOff>166687</xdr:rowOff>
    </xdr:to>
    <xdr:graphicFrame macro="">
      <xdr:nvGraphicFramePr>
        <xdr:cNvPr id="2" name="Grafiek 1">
          <a:extLst>
            <a:ext uri="{FF2B5EF4-FFF2-40B4-BE49-F238E27FC236}">
              <a16:creationId xmlns:a16="http://schemas.microsoft.com/office/drawing/2014/main" id="{E649FD8D-0C79-49AE-9B04-58AC3AB146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CF13F-B761-4F52-BEFA-F611F587C087}">
  <dimension ref="B1:O34"/>
  <sheetViews>
    <sheetView showGridLines="0" tabSelected="1" zoomScale="103" workbookViewId="0">
      <selection activeCell="C8" sqref="C8"/>
    </sheetView>
  </sheetViews>
  <sheetFormatPr defaultRowHeight="16.5" x14ac:dyDescent="0.3"/>
  <cols>
    <col min="1" max="1" width="3.125" customWidth="1"/>
    <col min="2" max="2" width="23.125" style="20" bestFit="1" customWidth="1"/>
    <col min="3" max="7" width="12.625" style="15" customWidth="1"/>
    <col min="8" max="8" width="9.75" style="20" customWidth="1"/>
    <col min="9" max="10" width="9.75" style="15" customWidth="1"/>
    <col min="11" max="11" width="11.125" bestFit="1" customWidth="1"/>
    <col min="12" max="12" width="5.75" customWidth="1"/>
    <col min="13" max="13" width="25.25" customWidth="1"/>
    <col min="15" max="15" width="12.625" customWidth="1"/>
  </cols>
  <sheetData>
    <row r="1" spans="2:11" ht="10.5" customHeight="1" thickBot="1" x14ac:dyDescent="0.35"/>
    <row r="2" spans="2:11" s="13" customFormat="1" x14ac:dyDescent="0.3">
      <c r="B2" s="48" t="s">
        <v>210</v>
      </c>
      <c r="C2" s="21" t="s">
        <v>370</v>
      </c>
      <c r="D2" s="15"/>
      <c r="E2" s="15"/>
      <c r="F2" s="15"/>
      <c r="G2" s="15"/>
      <c r="H2" s="16"/>
      <c r="I2" s="17"/>
      <c r="J2" s="17"/>
    </row>
    <row r="3" spans="2:11" s="13" customFormat="1" x14ac:dyDescent="0.3">
      <c r="B3" s="24"/>
      <c r="C3" s="28" t="s">
        <v>363</v>
      </c>
      <c r="D3" s="29" t="s">
        <v>364</v>
      </c>
      <c r="E3" s="49" t="s">
        <v>359</v>
      </c>
      <c r="F3" s="18" t="s">
        <v>366</v>
      </c>
      <c r="G3" s="29" t="s">
        <v>366</v>
      </c>
      <c r="H3" s="28" t="s">
        <v>367</v>
      </c>
      <c r="I3" s="18" t="s">
        <v>366</v>
      </c>
      <c r="J3" s="29" t="s">
        <v>366</v>
      </c>
    </row>
    <row r="4" spans="2:11" s="13" customFormat="1" x14ac:dyDescent="0.3">
      <c r="B4" s="25"/>
      <c r="C4" s="30">
        <v>2021</v>
      </c>
      <c r="D4" s="31">
        <v>2022</v>
      </c>
      <c r="E4" s="50" t="s">
        <v>365</v>
      </c>
      <c r="F4" s="19" t="s">
        <v>362</v>
      </c>
      <c r="G4" s="31" t="s">
        <v>361</v>
      </c>
      <c r="H4" s="30" t="s">
        <v>365</v>
      </c>
      <c r="I4" s="19" t="s">
        <v>362</v>
      </c>
      <c r="J4" s="31" t="s">
        <v>361</v>
      </c>
    </row>
    <row r="5" spans="2:11" s="13" customFormat="1" x14ac:dyDescent="0.3">
      <c r="B5" s="26" t="s">
        <v>355</v>
      </c>
      <c r="C5" s="32">
        <f>VLOOKUP($B$2,'Vergelijking 21-22'!$B:AA,hulpblad!A1,0)</f>
        <v>1560522.1350150853</v>
      </c>
      <c r="D5" s="33">
        <f>VLOOKUP($B$2,'Vergelijking 21-22'!$B:AB,hulpblad!B1,0)</f>
        <v>1604974.0250724761</v>
      </c>
      <c r="E5" s="51">
        <f>VLOOKUP($B$2,'Vergelijking 21-22'!$B:AE,hulpblad!E1,0)</f>
        <v>44451.890057390789</v>
      </c>
      <c r="F5" s="36">
        <f>VLOOKUP($B$2,'Vergelijking 21-22'!$B:AC,hulpblad!C1,0)</f>
        <v>53776.498008514049</v>
      </c>
      <c r="G5" s="33">
        <f>VLOOKUP($B$2,'Vergelijking 21-22'!$B:AD,hulpblad!D1,0)</f>
        <v>-9324.6079511232601</v>
      </c>
      <c r="H5" s="37">
        <f>IFERROR(E5/$C5,"")</f>
        <v>2.8485267244838585E-2</v>
      </c>
      <c r="I5" s="38">
        <f t="shared" ref="I5:J9" si="0">IFERROR(F5/$C5,"")</f>
        <v>3.4460580085263703E-2</v>
      </c>
      <c r="J5" s="39">
        <f t="shared" si="0"/>
        <v>-5.9753128404251184E-3</v>
      </c>
      <c r="K5" s="42"/>
    </row>
    <row r="6" spans="2:11" s="13" customFormat="1" x14ac:dyDescent="0.3">
      <c r="B6" s="26" t="s">
        <v>356</v>
      </c>
      <c r="C6" s="32">
        <f>VLOOKUP($B$2,'Vergelijking 21-22'!$B:AA,hulpblad!A2,0)</f>
        <v>2402054.6353945434</v>
      </c>
      <c r="D6" s="33">
        <f>VLOOKUP($B$2,'Vergelijking 21-22'!$B:AB,hulpblad!B2,0)</f>
        <v>6869625.8672413891</v>
      </c>
      <c r="E6" s="51">
        <f>VLOOKUP($B$2,'Vergelijking 21-22'!$B:AE,hulpblad!E2,0)</f>
        <v>4467571.2318468457</v>
      </c>
      <c r="F6" s="36">
        <f>VLOOKUP($B$2,'Vergelijking 21-22'!$B:AC,hulpblad!C2,0)</f>
        <v>636253.05153290101</v>
      </c>
      <c r="G6" s="33">
        <f>VLOOKUP($B$2,'Vergelijking 21-22'!$B:AD,hulpblad!D2,0)</f>
        <v>3831318.1803139448</v>
      </c>
      <c r="H6" s="37">
        <f t="shared" ref="H6:H9" si="1">IFERROR(E6/$C6,"")</f>
        <v>1.8598957600783448</v>
      </c>
      <c r="I6" s="38">
        <f t="shared" si="0"/>
        <v>0.26487867601246085</v>
      </c>
      <c r="J6" s="39">
        <f t="shared" si="0"/>
        <v>1.5950170840658839</v>
      </c>
      <c r="K6" s="42"/>
    </row>
    <row r="7" spans="2:11" s="14" customFormat="1" x14ac:dyDescent="0.3">
      <c r="B7" s="26" t="s">
        <v>357</v>
      </c>
      <c r="C7" s="32">
        <f>VLOOKUP($B$2,'Vergelijking 21-22'!$B:AA,hulpblad!A3,0)</f>
        <v>0</v>
      </c>
      <c r="D7" s="33">
        <f>VLOOKUP($B$2,'Vergelijking 21-22'!$B:AB,hulpblad!B3,0)</f>
        <v>0</v>
      </c>
      <c r="E7" s="51">
        <f>VLOOKUP($B$2,'Vergelijking 21-22'!$B:AE,hulpblad!E3,0)</f>
        <v>0</v>
      </c>
      <c r="F7" s="36">
        <f>VLOOKUP($B$2,'Vergelijking 21-22'!$B:AC,hulpblad!C3,0)</f>
        <v>0</v>
      </c>
      <c r="G7" s="33">
        <f>VLOOKUP($B$2,'Vergelijking 21-22'!$B:AD,hulpblad!D3,0)</f>
        <v>0</v>
      </c>
      <c r="H7" s="37" t="str">
        <f t="shared" si="1"/>
        <v/>
      </c>
      <c r="I7" s="38" t="str">
        <f t="shared" si="0"/>
        <v/>
      </c>
      <c r="J7" s="39" t="str">
        <f t="shared" si="0"/>
        <v/>
      </c>
      <c r="K7" s="42"/>
    </row>
    <row r="8" spans="2:11" s="13" customFormat="1" x14ac:dyDescent="0.3">
      <c r="B8" s="26" t="s">
        <v>358</v>
      </c>
      <c r="C8" s="32">
        <f>VLOOKUP($B$2,'Vergelijking 21-22'!$B:AA,hulpblad!A4,0)</f>
        <v>55674703.868215308</v>
      </c>
      <c r="D8" s="33">
        <f>VLOOKUP($B$2,'Vergelijking 21-22'!$B:AB,hulpblad!B4,0)</f>
        <v>52431751.538853876</v>
      </c>
      <c r="E8" s="51">
        <f>VLOOKUP($B$2,'Vergelijking 21-22'!$B:AE,hulpblad!E4,0)</f>
        <v>-3242952.3293614313</v>
      </c>
      <c r="F8" s="36">
        <f>VLOOKUP($B$2,'Vergelijking 21-22'!$B:AC,hulpblad!C4,0)</f>
        <v>283861.16053758562</v>
      </c>
      <c r="G8" s="33">
        <f>VLOOKUP($B$2,'Vergelijking 21-22'!$B:AD,hulpblad!D4,0)</f>
        <v>-3526813.4898990169</v>
      </c>
      <c r="H8" s="37">
        <f t="shared" si="1"/>
        <v>-5.8248218742890039E-2</v>
      </c>
      <c r="I8" s="38">
        <f t="shared" si="0"/>
        <v>5.0985661497095448E-3</v>
      </c>
      <c r="J8" s="39">
        <f t="shared" si="0"/>
        <v>-6.3346784892599581E-2</v>
      </c>
      <c r="K8" s="42"/>
    </row>
    <row r="9" spans="2:11" s="14" customFormat="1" x14ac:dyDescent="0.3">
      <c r="B9" s="27" t="s">
        <v>360</v>
      </c>
      <c r="C9" s="34">
        <f>VLOOKUP($B$2,'Vergelijking 21-22'!$B:AA,hulpblad!A5,0)</f>
        <v>59637281.620270006</v>
      </c>
      <c r="D9" s="35">
        <f>VLOOKUP($B$2,'Vergelijking 21-22'!$B:AB,hulpblad!B5,0)</f>
        <v>60906351.431167744</v>
      </c>
      <c r="E9" s="52">
        <f>VLOOKUP($B$2,'Vergelijking 21-22'!$B:AE,hulpblad!E5,0)</f>
        <v>1269069.8108977377</v>
      </c>
      <c r="F9" s="22">
        <f>VLOOKUP($B$2,'Vergelijking 21-22'!$B:AC,hulpblad!C5,0)</f>
        <v>973890.71007900068</v>
      </c>
      <c r="G9" s="35">
        <f>VLOOKUP($B$2,'Vergelijking 21-22'!$B:AD,hulpblad!D5,0)</f>
        <v>295179.10081873706</v>
      </c>
      <c r="H9" s="40">
        <f t="shared" si="1"/>
        <v>2.1279806463653364E-2</v>
      </c>
      <c r="I9" s="23">
        <f t="shared" si="0"/>
        <v>1.6330233096137414E-2</v>
      </c>
      <c r="J9" s="41">
        <f t="shared" si="0"/>
        <v>4.9495733675159531E-3</v>
      </c>
      <c r="K9" s="42"/>
    </row>
    <row r="10" spans="2:11" s="13" customFormat="1" x14ac:dyDescent="0.3">
      <c r="B10" s="20" t="s">
        <v>369</v>
      </c>
      <c r="C10" s="15"/>
      <c r="D10" s="15"/>
      <c r="E10" s="15"/>
      <c r="F10" s="15"/>
      <c r="G10" s="15"/>
      <c r="H10" s="16"/>
      <c r="I10" s="17"/>
      <c r="J10" s="17"/>
    </row>
    <row r="11" spans="2:11" s="13" customFormat="1" x14ac:dyDescent="0.3">
      <c r="B11" s="20"/>
      <c r="C11" s="15"/>
      <c r="D11" s="15"/>
      <c r="E11" s="15"/>
      <c r="F11" s="15"/>
      <c r="G11" s="15"/>
      <c r="H11" s="16"/>
      <c r="I11" s="17"/>
      <c r="J11" s="17"/>
    </row>
    <row r="12" spans="2:11" s="13" customFormat="1" x14ac:dyDescent="0.3">
      <c r="B12" s="20"/>
      <c r="C12" s="15"/>
      <c r="D12" s="15"/>
      <c r="E12" s="15"/>
      <c r="F12" s="15"/>
      <c r="G12" s="15"/>
      <c r="H12" s="16"/>
      <c r="I12" s="17"/>
      <c r="J12" s="17"/>
    </row>
    <row r="13" spans="2:11" s="13" customFormat="1" x14ac:dyDescent="0.3">
      <c r="B13" s="20"/>
      <c r="C13" s="15"/>
      <c r="D13" s="15"/>
      <c r="E13" s="15"/>
      <c r="F13" s="15"/>
      <c r="G13" s="15"/>
      <c r="H13" s="16"/>
      <c r="I13" s="17"/>
      <c r="J13" s="17"/>
    </row>
    <row r="14" spans="2:11" s="13" customFormat="1" x14ac:dyDescent="0.3">
      <c r="B14" s="20"/>
      <c r="C14" s="15"/>
      <c r="D14" s="15"/>
      <c r="E14" s="15"/>
      <c r="F14" s="15"/>
      <c r="G14" s="15"/>
      <c r="H14" s="16"/>
      <c r="I14" s="17"/>
      <c r="J14" s="17"/>
    </row>
    <row r="24" spans="12:15" x14ac:dyDescent="0.3">
      <c r="L24" s="53">
        <f t="shared" ref="L24:L27" si="2">L25-1</f>
        <v>171</v>
      </c>
      <c r="M24" s="54" t="str">
        <f>INDEX('Vergelijking 21-22'!B:AC,MATCH(Overzichtspagina!L24,'Vergelijking 21-22'!AC:AC,0),1)</f>
        <v>Drimmelen</v>
      </c>
      <c r="N24" s="55">
        <f>VLOOKUP(M24,'Vergelijking 21-22'!B:AB,27,0)</f>
        <v>2.3720597963904893E-2</v>
      </c>
      <c r="O24" s="56">
        <f>VLOOKUP(M24,'Vergelijking 21-22'!B:AA,26,0)</f>
        <v>75012.707677887287</v>
      </c>
    </row>
    <row r="25" spans="12:15" x14ac:dyDescent="0.3">
      <c r="L25" s="57">
        <f t="shared" si="2"/>
        <v>172</v>
      </c>
      <c r="M25" s="58" t="str">
        <f>INDEX('Vergelijking 21-22'!B:AC,MATCH(Overzichtspagina!L25,'Vergelijking 21-22'!AC:AC,0),1)</f>
        <v>Zuidplas</v>
      </c>
      <c r="N25" s="59">
        <f>VLOOKUP(M25,'Vergelijking 21-22'!B:AB,27,0)</f>
        <v>2.3602562835600662E-2</v>
      </c>
      <c r="O25" s="60">
        <f>VLOOKUP(M25,'Vergelijking 21-22'!B:AA,26,0)</f>
        <v>193887.04107663501</v>
      </c>
    </row>
    <row r="26" spans="12:15" x14ac:dyDescent="0.3">
      <c r="L26" s="57">
        <f t="shared" si="2"/>
        <v>173</v>
      </c>
      <c r="M26" s="58" t="str">
        <f>INDEX('Vergelijking 21-22'!B:AC,MATCH(Overzichtspagina!L26,'Vergelijking 21-22'!AC:AC,0),1)</f>
        <v>Hardenberg</v>
      </c>
      <c r="N26" s="59">
        <f>VLOOKUP(M26,'Vergelijking 21-22'!B:AB,27,0)</f>
        <v>2.332758356064274E-2</v>
      </c>
      <c r="O26" s="60">
        <f>VLOOKUP(M26,'Vergelijking 21-22'!B:AA,26,0)</f>
        <v>295150.37600949034</v>
      </c>
    </row>
    <row r="27" spans="12:15" x14ac:dyDescent="0.3">
      <c r="L27" s="57">
        <f t="shared" si="2"/>
        <v>174</v>
      </c>
      <c r="M27" s="58" t="str">
        <f>INDEX('Vergelijking 21-22'!B:AC,MATCH(Overzichtspagina!L27,'Vergelijking 21-22'!AC:AC,0),1)</f>
        <v>Meerssen</v>
      </c>
      <c r="N27" s="59">
        <f>VLOOKUP(M27,'Vergelijking 21-22'!B:AB,27,0)</f>
        <v>2.3079501278867546E-2</v>
      </c>
      <c r="O27" s="60">
        <f>VLOOKUP(M27,'Vergelijking 21-22'!B:AA,26,0)</f>
        <v>76393.422924512066</v>
      </c>
    </row>
    <row r="28" spans="12:15" x14ac:dyDescent="0.3">
      <c r="L28" s="57">
        <f>L29-1</f>
        <v>175</v>
      </c>
      <c r="M28" s="58" t="str">
        <f>INDEX('Vergelijking 21-22'!B:AC,MATCH(Overzichtspagina!L28,'Vergelijking 21-22'!AC:AC,0),1)</f>
        <v>Westervoort</v>
      </c>
      <c r="N28" s="59">
        <f>VLOOKUP(M28,'Vergelijking 21-22'!B:AB,27,0)</f>
        <v>2.1904055416993289E-2</v>
      </c>
      <c r="O28" s="60">
        <f>VLOOKUP(M28,'Vergelijking 21-22'!B:AA,26,0)</f>
        <v>113310.60309924744</v>
      </c>
    </row>
    <row r="29" spans="12:15" x14ac:dyDescent="0.3">
      <c r="L29" s="61">
        <f>VLOOKUP(B2,'Vergelijking 21-22'!B:AC,28,0)</f>
        <v>176</v>
      </c>
      <c r="M29" s="62" t="str">
        <f>B2</f>
        <v>'s-Hertogenbosch</v>
      </c>
      <c r="N29" s="63">
        <f>VLOOKUP(B2,'Vergelijking 21-22'!B:AB,27,0)</f>
        <v>2.1279806463653364E-2</v>
      </c>
      <c r="O29" s="64">
        <f>VLOOKUP(M29,'Vergelijking 21-22'!B:AA,26,0)</f>
        <v>1269069.8108977377</v>
      </c>
    </row>
    <row r="30" spans="12:15" x14ac:dyDescent="0.3">
      <c r="L30" s="57">
        <f>1+L29</f>
        <v>177</v>
      </c>
      <c r="M30" s="58" t="str">
        <f>INDEX('Vergelijking 21-22'!B:AC,MATCH(Overzichtspagina!L30,'Vergelijking 21-22'!AC:AC,0),1)</f>
        <v>Eemsdelta</v>
      </c>
      <c r="N30" s="59">
        <f>VLOOKUP(M30,'Vergelijking 21-22'!B:AB,27,0)</f>
        <v>2.1109347434588869E-2</v>
      </c>
      <c r="O30" s="60">
        <f>VLOOKUP(M30,'Vergelijking 21-22'!B:AA,26,0)</f>
        <v>506241.77078415453</v>
      </c>
    </row>
    <row r="31" spans="12:15" x14ac:dyDescent="0.3">
      <c r="L31" s="57">
        <f t="shared" ref="L31:L34" si="3">1+L30</f>
        <v>178</v>
      </c>
      <c r="M31" s="58" t="str">
        <f>INDEX('Vergelijking 21-22'!B:AC,MATCH(Overzichtspagina!L31,'Vergelijking 21-22'!AC:AC,0),1)</f>
        <v>Druten</v>
      </c>
      <c r="N31" s="59">
        <f>VLOOKUP(M31,'Vergelijking 21-22'!B:AB,27,0)</f>
        <v>2.1031232887794439E-2</v>
      </c>
      <c r="O31" s="60">
        <f>VLOOKUP(M31,'Vergelijking 21-22'!B:AA,26,0)</f>
        <v>81784.539126929361</v>
      </c>
    </row>
    <row r="32" spans="12:15" x14ac:dyDescent="0.3">
      <c r="L32" s="57">
        <f t="shared" si="3"/>
        <v>179</v>
      </c>
      <c r="M32" s="58" t="str">
        <f>INDEX('Vergelijking 21-22'!B:AC,MATCH(Overzichtspagina!L32,'Vergelijking 21-22'!AC:AC,0),1)</f>
        <v>Brielle</v>
      </c>
      <c r="N32" s="59">
        <f>VLOOKUP(M32,'Vergelijking 21-22'!B:AB,27,0)</f>
        <v>2.0805158836044932E-2</v>
      </c>
      <c r="O32" s="60">
        <f>VLOOKUP(M32,'Vergelijking 21-22'!B:AA,26,0)</f>
        <v>66531.240708777215</v>
      </c>
    </row>
    <row r="33" spans="12:15" x14ac:dyDescent="0.3">
      <c r="L33" s="57">
        <f t="shared" si="3"/>
        <v>180</v>
      </c>
      <c r="M33" s="58" t="str">
        <f>INDEX('Vergelijking 21-22'!B:AC,MATCH(Overzichtspagina!L33,'Vergelijking 21-22'!AC:AC,0),1)</f>
        <v>Maasdriel</v>
      </c>
      <c r="N33" s="59">
        <f>VLOOKUP(M33,'Vergelijking 21-22'!B:AB,27,0)</f>
        <v>2.0670187197527421E-2</v>
      </c>
      <c r="O33" s="60">
        <f>VLOOKUP(M33,'Vergelijking 21-22'!B:AA,26,0)</f>
        <v>82689.596515645739</v>
      </c>
    </row>
    <row r="34" spans="12:15" x14ac:dyDescent="0.3">
      <c r="L34" s="65">
        <f t="shared" si="3"/>
        <v>181</v>
      </c>
      <c r="M34" s="66" t="str">
        <f>INDEX('Vergelijking 21-22'!B:AC,MATCH(Overzichtspagina!L34,'Vergelijking 21-22'!AC:AC,0),1)</f>
        <v>Purmerend</v>
      </c>
      <c r="N34" s="67">
        <f>VLOOKUP(M34,'Vergelijking 21-22'!B:AB,27,0)</f>
        <v>2.0534237139442156E-2</v>
      </c>
      <c r="O34" s="68">
        <f>VLOOKUP(M34,'Vergelijking 21-22'!B:AA,26,0)</f>
        <v>478840.58107613772</v>
      </c>
    </row>
  </sheetData>
  <sheetProtection algorithmName="SHA-512" hashValue="xA40AGr7JARaGwVdmsGjKxTxf7dbBcFuykuA5I5olIdFuEB5fytgUoOd+WgNeX1u4DmhrnvapBuALdXZF6JVMQ==" saltValue="ynpUk8LSP1q6+3lbTKuL+w==" spinCount="100000" sheet="1" objects="1" scenarios="1"/>
  <protectedRanges>
    <protectedRange sqref="B2" name="Bereik1"/>
  </protectedRanges>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FBFCEF-DD52-4F0F-B065-27E60B099B98}">
          <x14:formula1>
            <xm:f>hulpblad!$H$1:$H$356</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3338-55B7-406A-ABFC-8B1891817C6D}">
  <dimension ref="A1:BG364"/>
  <sheetViews>
    <sheetView zoomScale="111" workbookViewId="0">
      <selection activeCell="K152" sqref="K152"/>
    </sheetView>
  </sheetViews>
  <sheetFormatPr defaultRowHeight="16.5" x14ac:dyDescent="0.3"/>
  <cols>
    <col min="1" max="1" width="4.875" style="1" bestFit="1" customWidth="1"/>
    <col min="2" max="2" width="28.625" bestFit="1" customWidth="1"/>
    <col min="3" max="3" width="12.25" style="3" bestFit="1" customWidth="1"/>
    <col min="4" max="4" width="17.5" style="3" bestFit="1" customWidth="1"/>
    <col min="5" max="5" width="13.375" style="3" bestFit="1" customWidth="1"/>
    <col min="6" max="6" width="16.625" style="3" bestFit="1" customWidth="1"/>
    <col min="7" max="7" width="14" style="3" bestFit="1" customWidth="1"/>
    <col min="8" max="9" width="12.25" style="3" bestFit="1" customWidth="1"/>
    <col min="10" max="10" width="13.375" style="3" bestFit="1" customWidth="1"/>
    <col min="11" max="12" width="14" style="3" bestFit="1" customWidth="1"/>
    <col min="13" max="13" width="11.125" customWidth="1"/>
    <col min="14" max="14" width="11.125" bestFit="1" customWidth="1"/>
    <col min="15" max="15" width="13.375" bestFit="1" customWidth="1"/>
    <col min="16" max="16" width="11.125" bestFit="1" customWidth="1"/>
    <col min="17" max="17" width="11.125" style="12" bestFit="1" customWidth="1"/>
    <col min="18" max="23" width="10.25" style="12" customWidth="1"/>
    <col min="24" max="27" width="12.5" style="12" customWidth="1"/>
    <col min="28" max="28" width="16" style="12" bestFit="1" customWidth="1"/>
  </cols>
  <sheetData>
    <row r="1" spans="1:59" x14ac:dyDescent="0.3">
      <c r="B1">
        <v>1</v>
      </c>
      <c r="C1" s="3">
        <v>2</v>
      </c>
      <c r="D1">
        <v>3</v>
      </c>
      <c r="E1" s="3">
        <v>4</v>
      </c>
      <c r="F1">
        <v>5</v>
      </c>
      <c r="G1" s="3">
        <v>6</v>
      </c>
      <c r="H1">
        <v>7</v>
      </c>
      <c r="I1" s="3">
        <v>8</v>
      </c>
      <c r="J1">
        <v>9</v>
      </c>
      <c r="K1" s="3">
        <v>10</v>
      </c>
      <c r="L1">
        <v>11</v>
      </c>
      <c r="M1" s="3">
        <v>12</v>
      </c>
      <c r="N1">
        <v>13</v>
      </c>
      <c r="O1" s="3">
        <v>14</v>
      </c>
      <c r="P1">
        <v>15</v>
      </c>
      <c r="Q1" s="43">
        <v>16</v>
      </c>
      <c r="R1" s="12">
        <v>17</v>
      </c>
      <c r="S1" s="43">
        <v>18</v>
      </c>
      <c r="T1" s="12">
        <v>19</v>
      </c>
      <c r="U1" s="43">
        <v>20</v>
      </c>
      <c r="V1" s="12">
        <v>21</v>
      </c>
      <c r="W1" s="43">
        <v>22</v>
      </c>
      <c r="X1" s="12">
        <v>23</v>
      </c>
      <c r="Y1" s="43">
        <v>24</v>
      </c>
      <c r="Z1" s="12">
        <v>25</v>
      </c>
      <c r="AA1" s="43">
        <v>26</v>
      </c>
    </row>
    <row r="2" spans="1:59" x14ac:dyDescent="0.3">
      <c r="C2" s="3">
        <v>2021</v>
      </c>
      <c r="D2" s="3">
        <v>2021</v>
      </c>
      <c r="E2" s="3">
        <v>2021</v>
      </c>
      <c r="F2" s="3">
        <v>2021</v>
      </c>
      <c r="G2" s="3">
        <v>2021</v>
      </c>
      <c r="H2" s="3">
        <v>2022</v>
      </c>
      <c r="I2" s="3">
        <v>2022</v>
      </c>
      <c r="J2" s="3">
        <v>2022</v>
      </c>
      <c r="K2" s="3">
        <v>2022</v>
      </c>
      <c r="L2" s="3">
        <v>2022</v>
      </c>
      <c r="M2" t="s">
        <v>362</v>
      </c>
      <c r="N2" t="s">
        <v>362</v>
      </c>
      <c r="O2" t="s">
        <v>362</v>
      </c>
      <c r="P2" t="s">
        <v>362</v>
      </c>
      <c r="Q2" s="12" t="s">
        <v>362</v>
      </c>
      <c r="R2" s="12" t="s">
        <v>361</v>
      </c>
      <c r="S2" s="12" t="s">
        <v>361</v>
      </c>
      <c r="T2" s="12" t="s">
        <v>361</v>
      </c>
      <c r="U2" s="12" t="s">
        <v>361</v>
      </c>
      <c r="V2" s="12" t="s">
        <v>361</v>
      </c>
      <c r="W2" s="12" t="s">
        <v>360</v>
      </c>
      <c r="X2" s="12" t="s">
        <v>360</v>
      </c>
      <c r="Y2" s="12" t="s">
        <v>360</v>
      </c>
      <c r="Z2" s="12" t="s">
        <v>360</v>
      </c>
      <c r="AA2" s="12" t="s">
        <v>360</v>
      </c>
      <c r="AB2" s="12" t="s">
        <v>360</v>
      </c>
    </row>
    <row r="3" spans="1:59" x14ac:dyDescent="0.3">
      <c r="C3" s="3" t="s">
        <v>374</v>
      </c>
      <c r="D3" s="3" t="s">
        <v>374</v>
      </c>
      <c r="E3" s="3" t="s">
        <v>374</v>
      </c>
      <c r="F3" s="3" t="s">
        <v>374</v>
      </c>
      <c r="G3" s="3" t="s">
        <v>374</v>
      </c>
      <c r="H3" s="3" t="s">
        <v>374</v>
      </c>
      <c r="I3" s="3" t="s">
        <v>374</v>
      </c>
      <c r="J3" s="3" t="s">
        <v>374</v>
      </c>
      <c r="K3" s="3" t="s">
        <v>374</v>
      </c>
      <c r="L3" s="3" t="s">
        <v>374</v>
      </c>
      <c r="M3" s="3" t="s">
        <v>359</v>
      </c>
      <c r="N3" s="3" t="s">
        <v>359</v>
      </c>
      <c r="O3" s="3" t="s">
        <v>359</v>
      </c>
      <c r="P3" s="3" t="s">
        <v>359</v>
      </c>
      <c r="Q3" s="3" t="s">
        <v>359</v>
      </c>
      <c r="R3" s="3" t="s">
        <v>359</v>
      </c>
      <c r="S3" s="3" t="s">
        <v>359</v>
      </c>
      <c r="T3" s="3" t="s">
        <v>359</v>
      </c>
      <c r="U3" s="3" t="s">
        <v>359</v>
      </c>
      <c r="V3" s="3" t="s">
        <v>359</v>
      </c>
      <c r="W3" s="3" t="s">
        <v>359</v>
      </c>
      <c r="X3" s="3" t="s">
        <v>359</v>
      </c>
      <c r="Y3" s="3" t="s">
        <v>359</v>
      </c>
      <c r="Z3" s="3" t="s">
        <v>359</v>
      </c>
      <c r="AA3" s="3" t="s">
        <v>359</v>
      </c>
      <c r="AB3" s="3" t="s">
        <v>375</v>
      </c>
    </row>
    <row r="4" spans="1:59" s="6" customFormat="1" x14ac:dyDescent="0.3">
      <c r="A4" s="5"/>
      <c r="C4" t="s">
        <v>355</v>
      </c>
      <c r="D4" t="s">
        <v>356</v>
      </c>
      <c r="E4" t="s">
        <v>357</v>
      </c>
      <c r="F4" t="s">
        <v>358</v>
      </c>
      <c r="G4" t="s">
        <v>360</v>
      </c>
      <c r="H4" t="s">
        <v>355</v>
      </c>
      <c r="I4" t="s">
        <v>356</v>
      </c>
      <c r="J4" t="s">
        <v>357</v>
      </c>
      <c r="K4" t="s">
        <v>358</v>
      </c>
      <c r="L4" t="s">
        <v>360</v>
      </c>
      <c r="M4" t="s">
        <v>355</v>
      </c>
      <c r="N4" t="s">
        <v>356</v>
      </c>
      <c r="O4" t="s">
        <v>357</v>
      </c>
      <c r="P4" t="s">
        <v>358</v>
      </c>
      <c r="Q4" s="12" t="s">
        <v>360</v>
      </c>
      <c r="R4" s="12" t="s">
        <v>355</v>
      </c>
      <c r="S4" s="12" t="s">
        <v>356</v>
      </c>
      <c r="T4" s="12" t="s">
        <v>357</v>
      </c>
      <c r="U4" s="12" t="s">
        <v>358</v>
      </c>
      <c r="V4" s="12" t="s">
        <v>360</v>
      </c>
      <c r="W4" s="12" t="s">
        <v>355</v>
      </c>
      <c r="X4" s="12" t="s">
        <v>356</v>
      </c>
      <c r="Y4" s="12" t="s">
        <v>357</v>
      </c>
      <c r="Z4" s="12" t="s">
        <v>358</v>
      </c>
      <c r="AA4" s="12" t="s">
        <v>360</v>
      </c>
      <c r="AB4" s="12" t="s">
        <v>371</v>
      </c>
      <c r="AC4" s="6" t="s">
        <v>372</v>
      </c>
    </row>
    <row r="5" spans="1:59" s="9" customFormat="1" x14ac:dyDescent="0.3">
      <c r="A5" s="1">
        <v>370</v>
      </c>
      <c r="B5" t="s">
        <v>344</v>
      </c>
      <c r="C5" s="4">
        <v>0</v>
      </c>
      <c r="D5" s="4">
        <v>43617.10014985763</v>
      </c>
      <c r="E5" s="4">
        <v>1010954.9960485175</v>
      </c>
      <c r="F5" s="4">
        <v>0</v>
      </c>
      <c r="G5" s="4">
        <v>1054572.0961983751</v>
      </c>
      <c r="H5" s="4">
        <v>0</v>
      </c>
      <c r="I5" s="4">
        <v>0</v>
      </c>
      <c r="J5" s="4">
        <v>0</v>
      </c>
      <c r="K5" s="4">
        <v>0</v>
      </c>
      <c r="L5" s="4">
        <v>0</v>
      </c>
      <c r="M5" s="2">
        <v>0</v>
      </c>
      <c r="N5" s="2">
        <v>11553.239739197197</v>
      </c>
      <c r="O5" s="2">
        <v>-58977.38501492155</v>
      </c>
      <c r="P5" s="2">
        <v>0</v>
      </c>
      <c r="Q5" s="44">
        <v>-47424.145275724353</v>
      </c>
      <c r="R5" s="44">
        <v>0</v>
      </c>
      <c r="S5" s="44">
        <v>-55170.339889054827</v>
      </c>
      <c r="T5" s="44">
        <v>-951977.61103359598</v>
      </c>
      <c r="U5" s="44">
        <v>0</v>
      </c>
      <c r="V5" s="44">
        <v>-1007147.9509226508</v>
      </c>
      <c r="W5" s="44">
        <v>0</v>
      </c>
      <c r="X5" s="44">
        <v>-43617.10014985763</v>
      </c>
      <c r="Y5" s="44">
        <v>-1010954.9960485175</v>
      </c>
      <c r="Z5" s="44">
        <v>0</v>
      </c>
      <c r="AA5" s="44">
        <v>-1054572.0961983751</v>
      </c>
      <c r="AB5" s="45">
        <v>-1</v>
      </c>
      <c r="AC5" s="2">
        <v>353</v>
      </c>
      <c r="AG5"/>
      <c r="AH5"/>
      <c r="AI5"/>
      <c r="AJ5"/>
      <c r="AK5"/>
      <c r="AL5"/>
      <c r="AM5"/>
      <c r="AN5"/>
      <c r="AO5"/>
      <c r="AP5"/>
      <c r="AQ5"/>
      <c r="AR5"/>
      <c r="AS5"/>
      <c r="AT5"/>
      <c r="AU5"/>
      <c r="AV5"/>
      <c r="AW5"/>
      <c r="AX5"/>
      <c r="AY5"/>
      <c r="AZ5"/>
      <c r="BA5"/>
      <c r="BB5"/>
      <c r="BC5"/>
      <c r="BD5"/>
      <c r="BE5"/>
      <c r="BF5"/>
      <c r="BG5"/>
    </row>
    <row r="6" spans="1:59" x14ac:dyDescent="0.3">
      <c r="A6" s="1">
        <v>756</v>
      </c>
      <c r="B6" t="s">
        <v>348</v>
      </c>
      <c r="C6" s="4">
        <v>19386.366113270982</v>
      </c>
      <c r="D6" s="4">
        <v>210518.62216666201</v>
      </c>
      <c r="E6" s="4">
        <v>1862961.5729873916</v>
      </c>
      <c r="F6" s="4">
        <v>3016428.6686706566</v>
      </c>
      <c r="G6" s="4">
        <v>5109295.2299379818</v>
      </c>
      <c r="H6" s="4">
        <v>0</v>
      </c>
      <c r="I6" s="4">
        <v>0</v>
      </c>
      <c r="J6" s="4">
        <v>0</v>
      </c>
      <c r="K6" s="4">
        <v>0</v>
      </c>
      <c r="L6" s="4">
        <v>0</v>
      </c>
      <c r="M6" s="2">
        <v>668.06542200861713</v>
      </c>
      <c r="N6" s="2">
        <v>55761.893915472923</v>
      </c>
      <c r="O6" s="2">
        <v>-108681.99117422265</v>
      </c>
      <c r="P6" s="2">
        <v>15379.461103097638</v>
      </c>
      <c r="Q6" s="44">
        <v>-36872.570733643479</v>
      </c>
      <c r="R6" s="44">
        <v>-20054.4315352796</v>
      </c>
      <c r="S6" s="44">
        <v>-266280.51608213491</v>
      </c>
      <c r="T6" s="44">
        <v>-1754279.5818131689</v>
      </c>
      <c r="U6" s="44">
        <v>-3031808.1297737542</v>
      </c>
      <c r="V6" s="44">
        <v>-5072422.6592043387</v>
      </c>
      <c r="W6" s="44">
        <v>-19386.366113270982</v>
      </c>
      <c r="X6" s="44">
        <v>-210518.62216666198</v>
      </c>
      <c r="Y6" s="44">
        <v>-1862961.5729873916</v>
      </c>
      <c r="Z6" s="44">
        <v>-3016428.6686706566</v>
      </c>
      <c r="AA6" s="44">
        <v>-5109295.2299379818</v>
      </c>
      <c r="AB6" s="45">
        <v>-1</v>
      </c>
      <c r="AC6" s="2">
        <v>352</v>
      </c>
    </row>
    <row r="7" spans="1:59" x14ac:dyDescent="0.3">
      <c r="A7" s="1">
        <v>1684</v>
      </c>
      <c r="B7" t="s">
        <v>352</v>
      </c>
      <c r="C7" s="4">
        <v>17824.788656789478</v>
      </c>
      <c r="D7" s="4">
        <v>259365.94169175407</v>
      </c>
      <c r="E7" s="4">
        <v>3381547.2284015762</v>
      </c>
      <c r="F7" s="4">
        <v>2630023.7760262168</v>
      </c>
      <c r="G7" s="4">
        <v>6288761.7347763367</v>
      </c>
      <c r="H7" s="4">
        <v>0</v>
      </c>
      <c r="I7" s="4">
        <v>0</v>
      </c>
      <c r="J7" s="4">
        <v>0</v>
      </c>
      <c r="K7" s="4">
        <v>0</v>
      </c>
      <c r="L7" s="4">
        <v>0</v>
      </c>
      <c r="M7" s="2">
        <v>614.25255701019387</v>
      </c>
      <c r="N7" s="2">
        <v>68700.507238036938</v>
      </c>
      <c r="O7" s="2">
        <v>-197273.68044582015</v>
      </c>
      <c r="P7" s="2">
        <v>13409.350197378546</v>
      </c>
      <c r="Q7" s="44">
        <v>-114549.57045339447</v>
      </c>
      <c r="R7" s="44">
        <v>-18439.041213799672</v>
      </c>
      <c r="S7" s="44">
        <v>-328066.44892979099</v>
      </c>
      <c r="T7" s="44">
        <v>-3184273.5479557561</v>
      </c>
      <c r="U7" s="44">
        <v>-2643433.1262235953</v>
      </c>
      <c r="V7" s="44">
        <v>-6174212.1643229425</v>
      </c>
      <c r="W7" s="44">
        <v>-17824.788656789478</v>
      </c>
      <c r="X7" s="44">
        <v>-259365.94169175404</v>
      </c>
      <c r="Y7" s="44">
        <v>-3381547.2284015762</v>
      </c>
      <c r="Z7" s="44">
        <v>-2630023.7760262168</v>
      </c>
      <c r="AA7" s="44">
        <v>-6288761.7347763367</v>
      </c>
      <c r="AB7" s="45">
        <v>-1</v>
      </c>
      <c r="AC7" s="2">
        <v>351</v>
      </c>
    </row>
    <row r="8" spans="1:59" x14ac:dyDescent="0.3">
      <c r="A8" s="1">
        <v>786</v>
      </c>
      <c r="B8" t="s">
        <v>349</v>
      </c>
      <c r="C8" s="4">
        <v>0</v>
      </c>
      <c r="D8" s="4">
        <v>92665.890903464358</v>
      </c>
      <c r="E8" s="4">
        <v>2147805.4490160765</v>
      </c>
      <c r="F8" s="4">
        <v>0</v>
      </c>
      <c r="G8" s="4">
        <v>2240471.339919541</v>
      </c>
      <c r="H8" s="4">
        <v>0</v>
      </c>
      <c r="I8" s="4">
        <v>0</v>
      </c>
      <c r="J8" s="4">
        <v>0</v>
      </c>
      <c r="K8" s="4">
        <v>0</v>
      </c>
      <c r="L8" s="4">
        <v>0</v>
      </c>
      <c r="M8" s="2">
        <v>0</v>
      </c>
      <c r="N8" s="2">
        <v>24545.218494024779</v>
      </c>
      <c r="O8" s="2">
        <v>-125299.29561541867</v>
      </c>
      <c r="P8" s="2">
        <v>0</v>
      </c>
      <c r="Q8" s="44">
        <v>-100754.07712139389</v>
      </c>
      <c r="R8" s="44">
        <v>0</v>
      </c>
      <c r="S8" s="44">
        <v>-117211.10939748914</v>
      </c>
      <c r="T8" s="44">
        <v>-2022506.1534006579</v>
      </c>
      <c r="U8" s="44">
        <v>0</v>
      </c>
      <c r="V8" s="44">
        <v>-2139717.2627981473</v>
      </c>
      <c r="W8" s="44">
        <v>0</v>
      </c>
      <c r="X8" s="44">
        <v>-92665.890903464358</v>
      </c>
      <c r="Y8" s="44">
        <v>-2147805.4490160765</v>
      </c>
      <c r="Z8" s="44">
        <v>0</v>
      </c>
      <c r="AA8" s="44">
        <v>-2240471.339919541</v>
      </c>
      <c r="AB8" s="45">
        <v>-1</v>
      </c>
      <c r="AC8" s="2">
        <v>350</v>
      </c>
    </row>
    <row r="9" spans="1:59" x14ac:dyDescent="0.3">
      <c r="A9" s="1">
        <v>398</v>
      </c>
      <c r="B9" t="s">
        <v>345</v>
      </c>
      <c r="C9" s="4">
        <v>176169.15244355958</v>
      </c>
      <c r="D9" s="4">
        <v>568778.56206852396</v>
      </c>
      <c r="E9" s="4">
        <v>0</v>
      </c>
      <c r="F9" s="4">
        <v>13183121.459080836</v>
      </c>
      <c r="G9" s="4">
        <v>13928070.155266361</v>
      </c>
      <c r="H9" s="4">
        <v>0</v>
      </c>
      <c r="I9" s="4">
        <v>0</v>
      </c>
      <c r="J9" s="4">
        <v>0</v>
      </c>
      <c r="K9" s="4">
        <v>0</v>
      </c>
      <c r="L9" s="4">
        <v>0</v>
      </c>
      <c r="M9" s="2">
        <v>6070.8911863343146</v>
      </c>
      <c r="N9" s="2">
        <v>150657.31246498192</v>
      </c>
      <c r="O9" s="2">
        <v>0</v>
      </c>
      <c r="P9" s="2">
        <v>67215.016818779055</v>
      </c>
      <c r="Q9" s="44">
        <v>223943.22047009529</v>
      </c>
      <c r="R9" s="44">
        <v>-182240.04362989389</v>
      </c>
      <c r="S9" s="44">
        <v>-719435.87453350588</v>
      </c>
      <c r="T9" s="44">
        <v>0</v>
      </c>
      <c r="U9" s="44">
        <v>-13250336.475899614</v>
      </c>
      <c r="V9" s="44">
        <v>-14152013.375736456</v>
      </c>
      <c r="W9" s="44">
        <v>-176169.15244355958</v>
      </c>
      <c r="X9" s="44">
        <v>-568778.56206852396</v>
      </c>
      <c r="Y9" s="44">
        <v>0</v>
      </c>
      <c r="Z9" s="44">
        <v>-13183121.459080836</v>
      </c>
      <c r="AA9" s="44">
        <v>-13928070.155266361</v>
      </c>
      <c r="AB9" s="45">
        <v>-1</v>
      </c>
      <c r="AC9" s="2">
        <v>349</v>
      </c>
    </row>
    <row r="10" spans="1:59" x14ac:dyDescent="0.3">
      <c r="A10" s="1">
        <v>1685</v>
      </c>
      <c r="B10" t="s">
        <v>353</v>
      </c>
      <c r="C10" s="4">
        <v>1155.0252692587994</v>
      </c>
      <c r="D10" s="4">
        <v>91053.94355833123</v>
      </c>
      <c r="E10" s="4">
        <v>2043353.0833097552</v>
      </c>
      <c r="F10" s="4">
        <v>67090.729643159561</v>
      </c>
      <c r="G10" s="4">
        <v>2202652.7817805046</v>
      </c>
      <c r="H10" s="4">
        <v>0</v>
      </c>
      <c r="I10" s="4">
        <v>0</v>
      </c>
      <c r="J10" s="4">
        <v>0</v>
      </c>
      <c r="K10" s="4">
        <v>0</v>
      </c>
      <c r="L10" s="4">
        <v>0</v>
      </c>
      <c r="M10" s="2">
        <v>39.802840791796129</v>
      </c>
      <c r="N10" s="2">
        <v>24118.248015444115</v>
      </c>
      <c r="O10" s="2">
        <v>-119205.72328820356</v>
      </c>
      <c r="P10" s="2">
        <v>342.06652311792806</v>
      </c>
      <c r="Q10" s="44">
        <v>-94705.605908849728</v>
      </c>
      <c r="R10" s="44">
        <v>-1194.8281100505956</v>
      </c>
      <c r="S10" s="44">
        <v>-115172.19157377534</v>
      </c>
      <c r="T10" s="44">
        <v>-1924147.3600215516</v>
      </c>
      <c r="U10" s="44">
        <v>-67432.796166277491</v>
      </c>
      <c r="V10" s="44">
        <v>-2107947.1758716549</v>
      </c>
      <c r="W10" s="44">
        <v>-1155.0252692587994</v>
      </c>
      <c r="X10" s="44">
        <v>-91053.94355833123</v>
      </c>
      <c r="Y10" s="44">
        <v>-2043353.0833097552</v>
      </c>
      <c r="Z10" s="44">
        <v>-67090.729643159561</v>
      </c>
      <c r="AA10" s="44">
        <v>-2202652.7817805046</v>
      </c>
      <c r="AB10" s="45">
        <v>-1</v>
      </c>
      <c r="AC10" s="2">
        <v>348</v>
      </c>
    </row>
    <row r="11" spans="1:59" x14ac:dyDescent="0.3">
      <c r="A11" s="1">
        <v>416</v>
      </c>
      <c r="B11" t="s">
        <v>346</v>
      </c>
      <c r="C11" s="4">
        <v>3089.4498257505943</v>
      </c>
      <c r="D11" s="4">
        <v>201891.22220331471</v>
      </c>
      <c r="E11" s="4">
        <v>2052234.3529985901</v>
      </c>
      <c r="F11" s="4">
        <v>2627190.4378181971</v>
      </c>
      <c r="G11" s="4">
        <v>4884405.4628458526</v>
      </c>
      <c r="H11" s="4">
        <v>0</v>
      </c>
      <c r="I11" s="4">
        <v>0</v>
      </c>
      <c r="J11" s="4">
        <v>0</v>
      </c>
      <c r="K11" s="4">
        <v>0</v>
      </c>
      <c r="L11" s="4">
        <v>0</v>
      </c>
      <c r="M11" s="2">
        <v>106.46423313968235</v>
      </c>
      <c r="N11" s="2">
        <v>53476.679635751541</v>
      </c>
      <c r="O11" s="2">
        <v>-119723.84136854057</v>
      </c>
      <c r="P11" s="2">
        <v>13394.904235100459</v>
      </c>
      <c r="Q11" s="44">
        <v>-52745.793264548876</v>
      </c>
      <c r="R11" s="44">
        <v>-3195.9140588902765</v>
      </c>
      <c r="S11" s="44">
        <v>-255367.90183906624</v>
      </c>
      <c r="T11" s="44">
        <v>-1932510.5116300494</v>
      </c>
      <c r="U11" s="44">
        <v>-2640585.3420532974</v>
      </c>
      <c r="V11" s="44">
        <v>-4831659.6695813034</v>
      </c>
      <c r="W11" s="44">
        <v>-3089.4498257505943</v>
      </c>
      <c r="X11" s="44">
        <v>-201891.22220331471</v>
      </c>
      <c r="Y11" s="44">
        <v>-2052234.3529985901</v>
      </c>
      <c r="Z11" s="44">
        <v>-2627190.4378181971</v>
      </c>
      <c r="AA11" s="44">
        <v>-4884405.4628458526</v>
      </c>
      <c r="AB11" s="45">
        <v>-1</v>
      </c>
      <c r="AC11" s="2">
        <v>347</v>
      </c>
    </row>
    <row r="12" spans="1:59" x14ac:dyDescent="0.3">
      <c r="A12" s="1">
        <v>815</v>
      </c>
      <c r="B12" t="s">
        <v>350</v>
      </c>
      <c r="C12" s="4">
        <v>0</v>
      </c>
      <c r="D12" s="4">
        <v>63153.209797739299</v>
      </c>
      <c r="E12" s="4">
        <v>1463761.9819329765</v>
      </c>
      <c r="F12" s="4">
        <v>0</v>
      </c>
      <c r="G12" s="4">
        <v>1526915.1917307158</v>
      </c>
      <c r="H12" s="4">
        <v>0</v>
      </c>
      <c r="I12" s="4">
        <v>0</v>
      </c>
      <c r="J12" s="4">
        <v>0</v>
      </c>
      <c r="K12" s="4">
        <v>0</v>
      </c>
      <c r="L12" s="4">
        <v>0</v>
      </c>
      <c r="M12" s="2">
        <v>0</v>
      </c>
      <c r="N12" s="2">
        <v>16727.938597162356</v>
      </c>
      <c r="O12" s="2">
        <v>-85393.369948312451</v>
      </c>
      <c r="P12" s="2">
        <v>0</v>
      </c>
      <c r="Q12" s="44">
        <v>-68665.431351150095</v>
      </c>
      <c r="R12" s="44">
        <v>0</v>
      </c>
      <c r="S12" s="44">
        <v>-79881.148394901655</v>
      </c>
      <c r="T12" s="44">
        <v>-1378368.6119846641</v>
      </c>
      <c r="U12" s="44">
        <v>0</v>
      </c>
      <c r="V12" s="44">
        <v>-1458249.7603795656</v>
      </c>
      <c r="W12" s="44">
        <v>0</v>
      </c>
      <c r="X12" s="44">
        <v>-63153.209797739299</v>
      </c>
      <c r="Y12" s="44">
        <v>-1463761.9819329765</v>
      </c>
      <c r="Z12" s="44">
        <v>0</v>
      </c>
      <c r="AA12" s="44">
        <v>-1526915.1917307158</v>
      </c>
      <c r="AB12" s="45">
        <v>-1</v>
      </c>
      <c r="AC12" s="2">
        <v>346</v>
      </c>
    </row>
    <row r="13" spans="1:59" x14ac:dyDescent="0.3">
      <c r="A13" s="1">
        <v>1702</v>
      </c>
      <c r="B13" t="s">
        <v>354</v>
      </c>
      <c r="C13" s="4">
        <v>0</v>
      </c>
      <c r="D13" s="4">
        <v>45767.475798987267</v>
      </c>
      <c r="E13" s="4">
        <v>1060796.2967860627</v>
      </c>
      <c r="F13" s="4">
        <v>0</v>
      </c>
      <c r="G13" s="4">
        <v>1106563.77258505</v>
      </c>
      <c r="H13" s="4">
        <v>0</v>
      </c>
      <c r="I13" s="4">
        <v>0</v>
      </c>
      <c r="J13" s="4">
        <v>0</v>
      </c>
      <c r="K13" s="4">
        <v>0</v>
      </c>
      <c r="L13" s="4">
        <v>0</v>
      </c>
      <c r="M13" s="2">
        <v>0</v>
      </c>
      <c r="N13" s="2">
        <v>12122.82839406809</v>
      </c>
      <c r="O13" s="2">
        <v>-61885.041235754572</v>
      </c>
      <c r="P13" s="2">
        <v>0</v>
      </c>
      <c r="Q13" s="44">
        <v>-49762.21284168648</v>
      </c>
      <c r="R13" s="44">
        <v>0</v>
      </c>
      <c r="S13" s="44">
        <v>-57890.304193055359</v>
      </c>
      <c r="T13" s="44">
        <v>-998911.25555030804</v>
      </c>
      <c r="U13" s="44">
        <v>0</v>
      </c>
      <c r="V13" s="44">
        <v>-1056801.5597433634</v>
      </c>
      <c r="W13" s="44">
        <v>0</v>
      </c>
      <c r="X13" s="44">
        <v>-45767.475798987267</v>
      </c>
      <c r="Y13" s="44">
        <v>-1060796.2967860627</v>
      </c>
      <c r="Z13" s="44">
        <v>0</v>
      </c>
      <c r="AA13" s="44">
        <v>-1106563.77258505</v>
      </c>
      <c r="AB13" s="45">
        <v>-1</v>
      </c>
      <c r="AC13" s="2">
        <v>345</v>
      </c>
    </row>
    <row r="14" spans="1:59" x14ac:dyDescent="0.3">
      <c r="A14" s="1">
        <v>856</v>
      </c>
      <c r="B14" t="s">
        <v>351</v>
      </c>
      <c r="C14" s="4">
        <v>35234.921880796042</v>
      </c>
      <c r="D14" s="4">
        <v>425048.68224642181</v>
      </c>
      <c r="E14" s="4">
        <v>0</v>
      </c>
      <c r="F14" s="4">
        <v>9851757.393419046</v>
      </c>
      <c r="G14" s="4">
        <v>10312040.015853355</v>
      </c>
      <c r="H14" s="4">
        <v>0</v>
      </c>
      <c r="I14" s="4">
        <v>0</v>
      </c>
      <c r="J14" s="4">
        <v>0</v>
      </c>
      <c r="K14" s="4">
        <v>0</v>
      </c>
      <c r="L14" s="4">
        <v>0</v>
      </c>
      <c r="M14" s="2">
        <v>1214.2158472711824</v>
      </c>
      <c r="N14" s="2">
        <v>112586.33219427337</v>
      </c>
      <c r="O14" s="2">
        <v>0</v>
      </c>
      <c r="P14" s="2">
        <v>50229.836761237086</v>
      </c>
      <c r="Q14" s="44">
        <v>164030.38480278166</v>
      </c>
      <c r="R14" s="44">
        <v>-36449.137728067224</v>
      </c>
      <c r="S14" s="44">
        <v>-537635.01444069517</v>
      </c>
      <c r="T14" s="44">
        <v>0</v>
      </c>
      <c r="U14" s="44">
        <v>-9901987.2301802821</v>
      </c>
      <c r="V14" s="44">
        <v>-10476070.400656136</v>
      </c>
      <c r="W14" s="44">
        <v>-35234.921880796042</v>
      </c>
      <c r="X14" s="44">
        <v>-425048.68224642181</v>
      </c>
      <c r="Y14" s="44">
        <v>0</v>
      </c>
      <c r="Z14" s="44">
        <v>-9851757.393419046</v>
      </c>
      <c r="AA14" s="44">
        <v>-10312040.015853355</v>
      </c>
      <c r="AB14" s="45">
        <v>-1</v>
      </c>
      <c r="AC14" s="2">
        <v>344</v>
      </c>
    </row>
    <row r="15" spans="1:59" x14ac:dyDescent="0.3">
      <c r="A15" s="1">
        <v>457</v>
      </c>
      <c r="B15" t="s">
        <v>347</v>
      </c>
      <c r="C15" s="4">
        <v>0</v>
      </c>
      <c r="D15" s="4">
        <v>235829.84079508463</v>
      </c>
      <c r="E15" s="4">
        <v>4438359.9519524388</v>
      </c>
      <c r="F15" s="4">
        <v>1027692.4667087651</v>
      </c>
      <c r="G15" s="4">
        <v>5701882.259456289</v>
      </c>
      <c r="H15" s="4">
        <v>0</v>
      </c>
      <c r="I15" s="4">
        <v>0</v>
      </c>
      <c r="J15" s="4">
        <v>0</v>
      </c>
      <c r="K15" s="4">
        <v>0</v>
      </c>
      <c r="L15" s="4">
        <v>0</v>
      </c>
      <c r="M15" s="2">
        <v>0</v>
      </c>
      <c r="N15" s="2">
        <v>62466.295994031447</v>
      </c>
      <c r="O15" s="2">
        <v>-258926.32683378641</v>
      </c>
      <c r="P15" s="2">
        <v>5239.7580230728136</v>
      </c>
      <c r="Q15" s="44">
        <v>-191220.27281668215</v>
      </c>
      <c r="R15" s="44">
        <v>0</v>
      </c>
      <c r="S15" s="44">
        <v>-298296.13678911608</v>
      </c>
      <c r="T15" s="44">
        <v>-4179433.6251186524</v>
      </c>
      <c r="U15" s="44">
        <v>-1032932.224731838</v>
      </c>
      <c r="V15" s="44">
        <v>-5510661.9866396068</v>
      </c>
      <c r="W15" s="44">
        <v>0</v>
      </c>
      <c r="X15" s="44">
        <v>-235829.84079508463</v>
      </c>
      <c r="Y15" s="44">
        <v>-4438359.9519524388</v>
      </c>
      <c r="Z15" s="44">
        <v>-1027692.4667087651</v>
      </c>
      <c r="AA15" s="44">
        <v>-5701882.259456289</v>
      </c>
      <c r="AB15" s="45">
        <v>-1</v>
      </c>
      <c r="AC15" s="2">
        <v>343</v>
      </c>
    </row>
    <row r="16" spans="1:59" x14ac:dyDescent="0.3">
      <c r="A16" s="1">
        <v>289</v>
      </c>
      <c r="B16" t="s">
        <v>74</v>
      </c>
      <c r="C16" s="4">
        <v>86899.949402167505</v>
      </c>
      <c r="D16" s="4">
        <v>573627.84457332222</v>
      </c>
      <c r="E16" s="4">
        <v>138612.07181018012</v>
      </c>
      <c r="F16" s="4">
        <v>13156905.817996977</v>
      </c>
      <c r="G16" s="4">
        <v>13956045.683782646</v>
      </c>
      <c r="H16" s="4">
        <v>80232.968920102037</v>
      </c>
      <c r="I16" s="4">
        <v>0</v>
      </c>
      <c r="J16" s="4">
        <v>140519.60549886705</v>
      </c>
      <c r="K16" s="4">
        <v>12253092.182692213</v>
      </c>
      <c r="L16" s="4">
        <v>12473844.757111182</v>
      </c>
      <c r="M16" s="2">
        <v>2994.622665778757</v>
      </c>
      <c r="N16" s="2">
        <v>151941.78399446327</v>
      </c>
      <c r="O16" s="2">
        <v>-8086.3911438374407</v>
      </c>
      <c r="P16" s="2">
        <v>67081.35463855596</v>
      </c>
      <c r="Q16" s="44">
        <v>213931.37015496055</v>
      </c>
      <c r="R16" s="44">
        <v>-9661.6031478442255</v>
      </c>
      <c r="S16" s="44">
        <v>-725569.62856778549</v>
      </c>
      <c r="T16" s="44">
        <v>9993.9248325243752</v>
      </c>
      <c r="U16" s="44">
        <v>-970894.98994331993</v>
      </c>
      <c r="V16" s="44">
        <v>-1696132.2968264245</v>
      </c>
      <c r="W16" s="44">
        <v>-6666.9804820654681</v>
      </c>
      <c r="X16" s="44">
        <v>-573627.84457332222</v>
      </c>
      <c r="Y16" s="44">
        <v>1907.5336886869345</v>
      </c>
      <c r="Z16" s="44">
        <v>-903813.63530476391</v>
      </c>
      <c r="AA16" s="44">
        <v>-1482200.926671464</v>
      </c>
      <c r="AB16" s="45">
        <v>-0.10620493514103548</v>
      </c>
      <c r="AC16" s="2">
        <v>342</v>
      </c>
    </row>
    <row r="17" spans="1:29" x14ac:dyDescent="0.3">
      <c r="A17" s="1">
        <v>1954</v>
      </c>
      <c r="B17" t="s">
        <v>330</v>
      </c>
      <c r="C17" s="4">
        <v>12291.871886542722</v>
      </c>
      <c r="D17" s="4">
        <v>309823.50212190486</v>
      </c>
      <c r="E17" s="4">
        <v>1059784.0901827659</v>
      </c>
      <c r="F17" s="4">
        <v>6121289.7612940511</v>
      </c>
      <c r="G17" s="4">
        <v>7503189.2254852653</v>
      </c>
      <c r="H17" s="4">
        <v>3488.4379540655241</v>
      </c>
      <c r="I17" s="4">
        <v>427073.42416292324</v>
      </c>
      <c r="J17" s="4">
        <v>1021479.2145886336</v>
      </c>
      <c r="K17" s="4">
        <v>5324106.004500662</v>
      </c>
      <c r="L17" s="4">
        <v>6776147.0812062845</v>
      </c>
      <c r="M17" s="2">
        <v>423.58503554400693</v>
      </c>
      <c r="N17" s="2">
        <v>82065.639039594011</v>
      </c>
      <c r="O17" s="2">
        <v>-61825.990834113931</v>
      </c>
      <c r="P17" s="2">
        <v>31209.800769497469</v>
      </c>
      <c r="Q17" s="44">
        <v>51873.034010521558</v>
      </c>
      <c r="R17" s="44">
        <v>-9227.0189680212043</v>
      </c>
      <c r="S17" s="44">
        <v>35184.283001424366</v>
      </c>
      <c r="T17" s="44">
        <v>23521.1152399817</v>
      </c>
      <c r="U17" s="44">
        <v>-828393.55756288662</v>
      </c>
      <c r="V17" s="44">
        <v>-778915.17828950239</v>
      </c>
      <c r="W17" s="44">
        <v>-8803.4339324771972</v>
      </c>
      <c r="X17" s="44">
        <v>117249.92204101838</v>
      </c>
      <c r="Y17" s="44">
        <v>-38304.875594132231</v>
      </c>
      <c r="Z17" s="44">
        <v>-797183.7567933891</v>
      </c>
      <c r="AA17" s="44">
        <v>-727042.14427898079</v>
      </c>
      <c r="AB17" s="45">
        <v>-9.6897748734566885E-2</v>
      </c>
      <c r="AC17" s="2">
        <v>341</v>
      </c>
    </row>
    <row r="18" spans="1:29" x14ac:dyDescent="0.3">
      <c r="A18" s="1">
        <v>882</v>
      </c>
      <c r="B18" t="s">
        <v>234</v>
      </c>
      <c r="C18" s="4">
        <v>260910.84702342222</v>
      </c>
      <c r="D18" s="4">
        <v>622943.76836728898</v>
      </c>
      <c r="E18" s="4">
        <v>1543727.5083857763</v>
      </c>
      <c r="F18" s="4">
        <v>12894832.43082322</v>
      </c>
      <c r="G18" s="4">
        <v>15322413.573156279</v>
      </c>
      <c r="H18" s="4">
        <v>396930.97004336363</v>
      </c>
      <c r="I18" s="4">
        <v>458195.19211091945</v>
      </c>
      <c r="J18" s="4">
        <v>1692505.0552138539</v>
      </c>
      <c r="K18" s="4">
        <v>11404356.664778626</v>
      </c>
      <c r="L18" s="4">
        <v>13951987.882146763</v>
      </c>
      <c r="M18" s="2">
        <v>8991.1391389646287</v>
      </c>
      <c r="N18" s="2">
        <v>165004.52059534058</v>
      </c>
      <c r="O18" s="2">
        <v>-90058.421963448171</v>
      </c>
      <c r="P18" s="2">
        <v>65745.15613797211</v>
      </c>
      <c r="Q18" s="44">
        <v>149682.39390882914</v>
      </c>
      <c r="R18" s="44">
        <v>127028.98388097678</v>
      </c>
      <c r="S18" s="44">
        <v>-329753.09685171011</v>
      </c>
      <c r="T18" s="44">
        <v>238835.96879152581</v>
      </c>
      <c r="U18" s="44">
        <v>-1556220.9221825665</v>
      </c>
      <c r="V18" s="44">
        <v>-1520108.0849183451</v>
      </c>
      <c r="W18" s="44">
        <v>136020.12301994141</v>
      </c>
      <c r="X18" s="44">
        <v>-164748.57625636953</v>
      </c>
      <c r="Y18" s="44">
        <v>148777.54682807764</v>
      </c>
      <c r="Z18" s="44">
        <v>-1490475.7660445943</v>
      </c>
      <c r="AA18" s="44">
        <v>-1370425.6910095159</v>
      </c>
      <c r="AB18" s="45">
        <v>-8.9439283469700828E-2</v>
      </c>
      <c r="AC18" s="2">
        <v>340</v>
      </c>
    </row>
    <row r="19" spans="1:29" x14ac:dyDescent="0.3">
      <c r="A19" s="1">
        <v>1658</v>
      </c>
      <c r="B19" t="s">
        <v>267</v>
      </c>
      <c r="C19" s="4">
        <v>1214.8239751130166</v>
      </c>
      <c r="D19" s="4">
        <v>82116.446612529209</v>
      </c>
      <c r="E19" s="4">
        <v>1814516.2302497858</v>
      </c>
      <c r="F19" s="4">
        <v>88774.719296724215</v>
      </c>
      <c r="G19" s="4">
        <v>1986622.2201341523</v>
      </c>
      <c r="H19" s="4">
        <v>1303.6860378378901</v>
      </c>
      <c r="I19" s="4">
        <v>145741.47306922814</v>
      </c>
      <c r="J19" s="4">
        <v>1585432.6652678675</v>
      </c>
      <c r="K19" s="4">
        <v>84537.102111510641</v>
      </c>
      <c r="L19" s="4">
        <v>1817014.9264864444</v>
      </c>
      <c r="M19" s="2">
        <v>41.863538883880508</v>
      </c>
      <c r="N19" s="2">
        <v>21750.895657574663</v>
      </c>
      <c r="O19" s="2">
        <v>-105855.77275502164</v>
      </c>
      <c r="P19" s="2">
        <v>452.6237787562448</v>
      </c>
      <c r="Q19" s="44">
        <v>-83610.38977980685</v>
      </c>
      <c r="R19" s="44">
        <v>46.998523840993059</v>
      </c>
      <c r="S19" s="44">
        <v>41874.130799124272</v>
      </c>
      <c r="T19" s="44">
        <v>-123227.79222689668</v>
      </c>
      <c r="U19" s="44">
        <v>-4690.2409639698189</v>
      </c>
      <c r="V19" s="44">
        <v>-85996.903867901055</v>
      </c>
      <c r="W19" s="44">
        <v>88.862062724873567</v>
      </c>
      <c r="X19" s="44">
        <v>63625.026456698935</v>
      </c>
      <c r="Y19" s="44">
        <v>-229083.56498191832</v>
      </c>
      <c r="Z19" s="44">
        <v>-4237.617185213574</v>
      </c>
      <c r="AA19" s="44">
        <v>-169607.29364770791</v>
      </c>
      <c r="AB19" s="45">
        <v>-8.5374708854436696E-2</v>
      </c>
      <c r="AC19" s="2">
        <v>339</v>
      </c>
    </row>
    <row r="20" spans="1:29" x14ac:dyDescent="0.3">
      <c r="A20" s="1">
        <v>928</v>
      </c>
      <c r="B20" t="s">
        <v>241</v>
      </c>
      <c r="C20" s="4">
        <v>242235.19150435302</v>
      </c>
      <c r="D20" s="4">
        <v>1226025.1066432507</v>
      </c>
      <c r="E20" s="4">
        <v>0</v>
      </c>
      <c r="F20" s="4">
        <v>28416749.453389701</v>
      </c>
      <c r="G20" s="4">
        <v>29885009.751537308</v>
      </c>
      <c r="H20" s="4">
        <v>187683.97885628269</v>
      </c>
      <c r="I20" s="4">
        <v>609427.13035200047</v>
      </c>
      <c r="J20" s="4">
        <v>0</v>
      </c>
      <c r="K20" s="4">
        <v>26652941.189701177</v>
      </c>
      <c r="L20" s="4">
        <v>27450052.298909463</v>
      </c>
      <c r="M20" s="2">
        <v>8347.5652163049472</v>
      </c>
      <c r="N20" s="2">
        <v>324747.90700570034</v>
      </c>
      <c r="O20" s="2">
        <v>0</v>
      </c>
      <c r="P20" s="2">
        <v>144884.67684782995</v>
      </c>
      <c r="Q20" s="44">
        <v>477980.14906983526</v>
      </c>
      <c r="R20" s="44">
        <v>-62898.777864375275</v>
      </c>
      <c r="S20" s="44">
        <v>-941345.88329695049</v>
      </c>
      <c r="T20" s="44">
        <v>0</v>
      </c>
      <c r="U20" s="44">
        <v>-1908692.9405363533</v>
      </c>
      <c r="V20" s="44">
        <v>-2912937.6016976805</v>
      </c>
      <c r="W20" s="44">
        <v>-54551.21264807033</v>
      </c>
      <c r="X20" s="44">
        <v>-616597.9762912502</v>
      </c>
      <c r="Y20" s="44">
        <v>0</v>
      </c>
      <c r="Z20" s="44">
        <v>-1763808.2636885233</v>
      </c>
      <c r="AA20" s="44">
        <v>-2434957.4526278451</v>
      </c>
      <c r="AB20" s="45">
        <v>-8.1477552554674634E-2</v>
      </c>
      <c r="AC20" s="2">
        <v>338</v>
      </c>
    </row>
    <row r="21" spans="1:29" x14ac:dyDescent="0.3">
      <c r="A21" s="1">
        <v>971</v>
      </c>
      <c r="B21" t="s">
        <v>248</v>
      </c>
      <c r="C21" s="4">
        <v>0</v>
      </c>
      <c r="D21" s="4">
        <v>191626.79797776465</v>
      </c>
      <c r="E21" s="4">
        <v>2450467.6340953237</v>
      </c>
      <c r="F21" s="4">
        <v>1991048.83827001</v>
      </c>
      <c r="G21" s="4">
        <v>4633143.2703430988</v>
      </c>
      <c r="H21" s="4">
        <v>0</v>
      </c>
      <c r="I21" s="4">
        <v>180239.38558283393</v>
      </c>
      <c r="J21" s="4">
        <v>2285355.7250699122</v>
      </c>
      <c r="K21" s="4">
        <v>1790461.6505712466</v>
      </c>
      <c r="L21" s="4">
        <v>4256056.7612239923</v>
      </c>
      <c r="M21" s="2">
        <v>0</v>
      </c>
      <c r="N21" s="2">
        <v>50757.852536857608</v>
      </c>
      <c r="O21" s="2">
        <v>-142956.08972459933</v>
      </c>
      <c r="P21" s="2">
        <v>10151.494209221986</v>
      </c>
      <c r="Q21" s="44">
        <v>-82046.742978519731</v>
      </c>
      <c r="R21" s="44">
        <v>0</v>
      </c>
      <c r="S21" s="44">
        <v>-62145.264931788333</v>
      </c>
      <c r="T21" s="44">
        <v>-22155.819300812262</v>
      </c>
      <c r="U21" s="44">
        <v>-210738.6819079853</v>
      </c>
      <c r="V21" s="44">
        <v>-295039.7661405867</v>
      </c>
      <c r="W21" s="44">
        <v>0</v>
      </c>
      <c r="X21" s="44">
        <v>-11387.412394930725</v>
      </c>
      <c r="Y21" s="44">
        <v>-165111.90902541159</v>
      </c>
      <c r="Z21" s="44">
        <v>-200587.18769876333</v>
      </c>
      <c r="AA21" s="44">
        <v>-377086.50911910646</v>
      </c>
      <c r="AB21" s="45">
        <v>-8.1388916145298057E-2</v>
      </c>
      <c r="AC21" s="2">
        <v>337</v>
      </c>
    </row>
    <row r="22" spans="1:29" x14ac:dyDescent="0.3">
      <c r="A22" s="1">
        <v>189</v>
      </c>
      <c r="B22" t="s">
        <v>40</v>
      </c>
      <c r="C22" s="4">
        <v>0</v>
      </c>
      <c r="D22" s="4">
        <v>127311.41151239094</v>
      </c>
      <c r="E22" s="4">
        <v>1918673.9364324887</v>
      </c>
      <c r="F22" s="4">
        <v>1032143.6805167772</v>
      </c>
      <c r="G22" s="4">
        <v>3078129.028461657</v>
      </c>
      <c r="H22" s="4">
        <v>6844.6139042076229</v>
      </c>
      <c r="I22" s="4">
        <v>0</v>
      </c>
      <c r="J22" s="4">
        <v>1832587.8622512547</v>
      </c>
      <c r="K22" s="4">
        <v>1001028.9525295733</v>
      </c>
      <c r="L22" s="4">
        <v>2840461.4286850356</v>
      </c>
      <c r="M22" s="2">
        <v>0</v>
      </c>
      <c r="N22" s="2">
        <v>33722.078122679675</v>
      </c>
      <c r="O22" s="2">
        <v>-111932.15514970692</v>
      </c>
      <c r="P22" s="2">
        <v>5262.4528311194636</v>
      </c>
      <c r="Q22" s="44">
        <v>-72947.624195907774</v>
      </c>
      <c r="R22" s="44">
        <v>6844.6139042076229</v>
      </c>
      <c r="S22" s="44">
        <v>-161033.48963507061</v>
      </c>
      <c r="T22" s="44">
        <v>25846.080968472917</v>
      </c>
      <c r="U22" s="44">
        <v>-36377.18081832333</v>
      </c>
      <c r="V22" s="44">
        <v>-164719.97558071365</v>
      </c>
      <c r="W22" s="44">
        <v>6844.6139042076229</v>
      </c>
      <c r="X22" s="44">
        <v>-127311.41151239094</v>
      </c>
      <c r="Y22" s="44">
        <v>-86086.074181233998</v>
      </c>
      <c r="Z22" s="44">
        <v>-31114.727987203867</v>
      </c>
      <c r="AA22" s="44">
        <v>-237667.59977662144</v>
      </c>
      <c r="AB22" s="45">
        <v>-7.7211708014527106E-2</v>
      </c>
      <c r="AC22" s="2">
        <v>336</v>
      </c>
    </row>
    <row r="23" spans="1:29" x14ac:dyDescent="0.3">
      <c r="A23" s="1">
        <v>50</v>
      </c>
      <c r="B23" t="s">
        <v>4</v>
      </c>
      <c r="C23" s="4">
        <v>4937.265040165641</v>
      </c>
      <c r="D23" s="4">
        <v>202372.4139478619</v>
      </c>
      <c r="E23" s="4">
        <v>2912915.3927872577</v>
      </c>
      <c r="F23" s="4">
        <v>1777662.4365519418</v>
      </c>
      <c r="G23" s="4">
        <v>4897887.5083272271</v>
      </c>
      <c r="H23" s="4">
        <v>5654.0902653860194</v>
      </c>
      <c r="I23" s="4">
        <v>164186.98652887833</v>
      </c>
      <c r="J23" s="4">
        <v>2752269.2859453298</v>
      </c>
      <c r="K23" s="4">
        <v>1616625.3957171254</v>
      </c>
      <c r="L23" s="4">
        <v>4538735.7584567191</v>
      </c>
      <c r="M23" s="2">
        <v>170.14101731880078</v>
      </c>
      <c r="N23" s="2">
        <v>53604.137067955322</v>
      </c>
      <c r="O23" s="2">
        <v>-169934.5008509763</v>
      </c>
      <c r="P23" s="2">
        <v>9063.5295246139212</v>
      </c>
      <c r="Q23" s="44">
        <v>-107096.69324108824</v>
      </c>
      <c r="R23" s="44">
        <v>546.68420790157757</v>
      </c>
      <c r="S23" s="44">
        <v>-91789.564486938893</v>
      </c>
      <c r="T23" s="44">
        <v>9288.3940090484393</v>
      </c>
      <c r="U23" s="44">
        <v>-170100.57035943033</v>
      </c>
      <c r="V23" s="44">
        <v>-252055.05662941973</v>
      </c>
      <c r="W23" s="44">
        <v>716.82522522037834</v>
      </c>
      <c r="X23" s="44">
        <v>-38185.427418983571</v>
      </c>
      <c r="Y23" s="44">
        <v>-160646.10684192786</v>
      </c>
      <c r="Z23" s="44">
        <v>-161037.04083481641</v>
      </c>
      <c r="AA23" s="44">
        <v>-359151.74987050798</v>
      </c>
      <c r="AB23" s="45">
        <v>-7.3327888658098E-2</v>
      </c>
      <c r="AC23" s="2">
        <v>335</v>
      </c>
    </row>
    <row r="24" spans="1:29" x14ac:dyDescent="0.3">
      <c r="A24" s="1">
        <v>441</v>
      </c>
      <c r="B24" t="s">
        <v>131</v>
      </c>
      <c r="C24" s="4">
        <v>74872.965429675241</v>
      </c>
      <c r="D24" s="4">
        <v>379408.92565101373</v>
      </c>
      <c r="E24" s="4">
        <v>0</v>
      </c>
      <c r="F24" s="4">
        <v>8793921.3660343457</v>
      </c>
      <c r="G24" s="4">
        <v>9248203.2571150344</v>
      </c>
      <c r="H24" s="4">
        <v>71761.521327402195</v>
      </c>
      <c r="I24" s="4">
        <v>194743.1092537104</v>
      </c>
      <c r="J24" s="4">
        <v>0</v>
      </c>
      <c r="K24" s="4">
        <v>8325533.691125825</v>
      </c>
      <c r="L24" s="4">
        <v>8592038.3217069376</v>
      </c>
      <c r="M24" s="2">
        <v>2580.1658214105046</v>
      </c>
      <c r="N24" s="2">
        <v>100497.33389375071</v>
      </c>
      <c r="O24" s="2">
        <v>0</v>
      </c>
      <c r="P24" s="2">
        <v>44836.389800070232</v>
      </c>
      <c r="Q24" s="44">
        <v>147913.88951523145</v>
      </c>
      <c r="R24" s="44">
        <v>-5691.6099236835507</v>
      </c>
      <c r="S24" s="44">
        <v>-285163.15029105404</v>
      </c>
      <c r="T24" s="44">
        <v>0</v>
      </c>
      <c r="U24" s="44">
        <v>-513224.06470859086</v>
      </c>
      <c r="V24" s="44">
        <v>-804078.82492332824</v>
      </c>
      <c r="W24" s="44">
        <v>-3111.4441022730462</v>
      </c>
      <c r="X24" s="44">
        <v>-184665.81639730334</v>
      </c>
      <c r="Y24" s="44">
        <v>0</v>
      </c>
      <c r="Z24" s="44">
        <v>-468387.67490852065</v>
      </c>
      <c r="AA24" s="44">
        <v>-656164.93540809676</v>
      </c>
      <c r="AB24" s="45">
        <v>-7.0950531380598855E-2</v>
      </c>
      <c r="AC24" s="2">
        <v>334</v>
      </c>
    </row>
    <row r="25" spans="1:29" x14ac:dyDescent="0.3">
      <c r="A25" s="1">
        <v>339</v>
      </c>
      <c r="B25" t="s">
        <v>93</v>
      </c>
      <c r="C25" s="4">
        <v>0</v>
      </c>
      <c r="D25" s="4">
        <v>18523.988770221607</v>
      </c>
      <c r="E25" s="4">
        <v>429348.09810054034</v>
      </c>
      <c r="F25" s="4">
        <v>0</v>
      </c>
      <c r="G25" s="4">
        <v>447872.086870762</v>
      </c>
      <c r="H25" s="4">
        <v>0</v>
      </c>
      <c r="I25" s="4">
        <v>38842.583515459446</v>
      </c>
      <c r="J25" s="4">
        <v>380518.90850344638</v>
      </c>
      <c r="K25" s="4">
        <v>0</v>
      </c>
      <c r="L25" s="4">
        <v>419361.49201890582</v>
      </c>
      <c r="M25" s="2">
        <v>0</v>
      </c>
      <c r="N25" s="2">
        <v>4906.6096199259919</v>
      </c>
      <c r="O25" s="2">
        <v>-25047.433551517497</v>
      </c>
      <c r="P25" s="2">
        <v>0</v>
      </c>
      <c r="Q25" s="44">
        <v>-20140.823931591505</v>
      </c>
      <c r="R25" s="44">
        <v>0</v>
      </c>
      <c r="S25" s="44">
        <v>15411.985125311847</v>
      </c>
      <c r="T25" s="44">
        <v>-23781.756045576469</v>
      </c>
      <c r="U25" s="44">
        <v>0</v>
      </c>
      <c r="V25" s="44">
        <v>-8369.7709202646729</v>
      </c>
      <c r="W25" s="44">
        <v>0</v>
      </c>
      <c r="X25" s="44">
        <v>20318.594745237839</v>
      </c>
      <c r="Y25" s="44">
        <v>-48829.189597093966</v>
      </c>
      <c r="Z25" s="44">
        <v>0</v>
      </c>
      <c r="AA25" s="44">
        <v>-28510.594851856182</v>
      </c>
      <c r="AB25" s="45">
        <v>-6.3657896278057624E-2</v>
      </c>
      <c r="AC25" s="2">
        <v>333</v>
      </c>
    </row>
    <row r="26" spans="1:29" x14ac:dyDescent="0.3">
      <c r="A26" s="1">
        <v>957</v>
      </c>
      <c r="B26" t="s">
        <v>246</v>
      </c>
      <c r="C26" s="4">
        <v>487396.82719144301</v>
      </c>
      <c r="D26" s="4">
        <v>1133757.9737428732</v>
      </c>
      <c r="E26" s="4">
        <v>0</v>
      </c>
      <c r="F26" s="4">
        <v>26278186.397702157</v>
      </c>
      <c r="G26" s="4">
        <v>27899341.198636472</v>
      </c>
      <c r="H26" s="4">
        <v>375367.95771256537</v>
      </c>
      <c r="I26" s="4">
        <v>1507969.8768344</v>
      </c>
      <c r="J26" s="4">
        <v>0</v>
      </c>
      <c r="K26" s="4">
        <v>24292935.792146958</v>
      </c>
      <c r="L26" s="4">
        <v>26176273.626693923</v>
      </c>
      <c r="M26" s="2">
        <v>16795.977396734157</v>
      </c>
      <c r="N26" s="2">
        <v>300308.31100358261</v>
      </c>
      <c r="O26" s="2">
        <v>0</v>
      </c>
      <c r="P26" s="2">
        <v>133981.07164308202</v>
      </c>
      <c r="Q26" s="44">
        <v>451085.3600433988</v>
      </c>
      <c r="R26" s="44">
        <v>-128824.84687561179</v>
      </c>
      <c r="S26" s="44">
        <v>73903.592087944213</v>
      </c>
      <c r="T26" s="44">
        <v>0</v>
      </c>
      <c r="U26" s="44">
        <v>-2119231.677198281</v>
      </c>
      <c r="V26" s="44">
        <v>-2174152.9319859482</v>
      </c>
      <c r="W26" s="44">
        <v>-112028.86947887763</v>
      </c>
      <c r="X26" s="44">
        <v>374211.90309152682</v>
      </c>
      <c r="Y26" s="44">
        <v>0</v>
      </c>
      <c r="Z26" s="44">
        <v>-1985250.6055551991</v>
      </c>
      <c r="AA26" s="44">
        <v>-1723067.5719425492</v>
      </c>
      <c r="AB26" s="45">
        <v>-6.1760152674385047E-2</v>
      </c>
      <c r="AC26" s="2">
        <v>332</v>
      </c>
    </row>
    <row r="27" spans="1:29" x14ac:dyDescent="0.3">
      <c r="A27" s="1">
        <v>1705</v>
      </c>
      <c r="B27" t="s">
        <v>281</v>
      </c>
      <c r="C27" s="4">
        <v>85148.787898787108</v>
      </c>
      <c r="D27" s="4">
        <v>331804.19263711351</v>
      </c>
      <c r="E27" s="4">
        <v>0</v>
      </c>
      <c r="F27" s="4">
        <v>7690541.2121357983</v>
      </c>
      <c r="G27" s="4">
        <v>8107494.1926716985</v>
      </c>
      <c r="H27" s="4">
        <v>113162.39901628807</v>
      </c>
      <c r="I27" s="4">
        <v>433563.03474321432</v>
      </c>
      <c r="J27" s="4">
        <v>0</v>
      </c>
      <c r="K27" s="4">
        <v>7063243.1166832903</v>
      </c>
      <c r="L27" s="4">
        <v>7609968.5504427925</v>
      </c>
      <c r="M27" s="2">
        <v>2934.2766245492862</v>
      </c>
      <c r="N27" s="2">
        <v>87887.855241102137</v>
      </c>
      <c r="O27" s="2">
        <v>0</v>
      </c>
      <c r="P27" s="2">
        <v>39210.73309714179</v>
      </c>
      <c r="Q27" s="44">
        <v>130032.86496279322</v>
      </c>
      <c r="R27" s="44">
        <v>25079.334492951672</v>
      </c>
      <c r="S27" s="44">
        <v>13870.986864998675</v>
      </c>
      <c r="T27" s="44">
        <v>0</v>
      </c>
      <c r="U27" s="44">
        <v>-666508.8285496498</v>
      </c>
      <c r="V27" s="44">
        <v>-627558.50719169923</v>
      </c>
      <c r="W27" s="44">
        <v>28013.611117500957</v>
      </c>
      <c r="X27" s="44">
        <v>101758.84210610081</v>
      </c>
      <c r="Y27" s="44">
        <v>0</v>
      </c>
      <c r="Z27" s="44">
        <v>-627298.09545250796</v>
      </c>
      <c r="AA27" s="44">
        <v>-497525.64222890604</v>
      </c>
      <c r="AB27" s="45">
        <v>-6.1366142288281335E-2</v>
      </c>
      <c r="AC27" s="2">
        <v>331</v>
      </c>
    </row>
    <row r="28" spans="1:29" x14ac:dyDescent="0.3">
      <c r="A28" s="1">
        <v>935</v>
      </c>
      <c r="B28" t="s">
        <v>242</v>
      </c>
      <c r="C28" s="4">
        <v>1081965.8537049426</v>
      </c>
      <c r="D28" s="4">
        <v>2723392.5491533368</v>
      </c>
      <c r="E28" s="4">
        <v>0</v>
      </c>
      <c r="F28" s="4">
        <v>63122658.184713371</v>
      </c>
      <c r="G28" s="4">
        <v>66928016.587571658</v>
      </c>
      <c r="H28" s="4">
        <v>1050202.2640414052</v>
      </c>
      <c r="I28" s="4">
        <v>1928044.4485636991</v>
      </c>
      <c r="J28" s="4">
        <v>0</v>
      </c>
      <c r="K28" s="4">
        <v>60013475.181220956</v>
      </c>
      <c r="L28" s="4">
        <v>62991721.893826067</v>
      </c>
      <c r="M28" s="2">
        <v>37285.170951119886</v>
      </c>
      <c r="N28" s="2">
        <v>721368.61268193659</v>
      </c>
      <c r="O28" s="2">
        <v>0</v>
      </c>
      <c r="P28" s="2">
        <v>321835.04830026574</v>
      </c>
      <c r="Q28" s="44">
        <v>1080488.8319333221</v>
      </c>
      <c r="R28" s="44">
        <v>-69048.760614657338</v>
      </c>
      <c r="S28" s="44">
        <v>-1516716.7132715741</v>
      </c>
      <c r="T28" s="44">
        <v>0</v>
      </c>
      <c r="U28" s="44">
        <v>-3431018.0517926808</v>
      </c>
      <c r="V28" s="44">
        <v>-5016783.5256789131</v>
      </c>
      <c r="W28" s="44">
        <v>-31763.589663537452</v>
      </c>
      <c r="X28" s="44">
        <v>-795348.10058963753</v>
      </c>
      <c r="Y28" s="44">
        <v>0</v>
      </c>
      <c r="Z28" s="44">
        <v>-3109183.003492415</v>
      </c>
      <c r="AA28" s="44">
        <v>-3936294.6937455907</v>
      </c>
      <c r="AB28" s="45">
        <v>-5.8813855459098563E-2</v>
      </c>
      <c r="AC28" s="2">
        <v>330</v>
      </c>
    </row>
    <row r="29" spans="1:29" x14ac:dyDescent="0.3">
      <c r="A29" s="1">
        <v>1911</v>
      </c>
      <c r="B29" t="s">
        <v>317</v>
      </c>
      <c r="C29" s="4">
        <v>67532.137014418753</v>
      </c>
      <c r="D29" s="4">
        <v>411754.73872105341</v>
      </c>
      <c r="E29" s="4">
        <v>0</v>
      </c>
      <c r="F29" s="4">
        <v>9543631.0260543451</v>
      </c>
      <c r="G29" s="4">
        <v>10022917.901789818</v>
      </c>
      <c r="H29" s="4">
        <v>49681.053226663062</v>
      </c>
      <c r="I29" s="4">
        <v>409918.74210998107</v>
      </c>
      <c r="J29" s="4">
        <v>0</v>
      </c>
      <c r="K29" s="4">
        <v>8991245.5688080508</v>
      </c>
      <c r="L29" s="4">
        <v>9450845.3641446941</v>
      </c>
      <c r="M29" s="2">
        <v>2327.1966159143785</v>
      </c>
      <c r="N29" s="2">
        <v>109065.05003428936</v>
      </c>
      <c r="O29" s="2">
        <v>0</v>
      </c>
      <c r="P29" s="2">
        <v>48658.834094758451</v>
      </c>
      <c r="Q29" s="44">
        <v>160051.08074496221</v>
      </c>
      <c r="R29" s="44">
        <v>-20178.280403670069</v>
      </c>
      <c r="S29" s="44">
        <v>-110901.0466453617</v>
      </c>
      <c r="T29" s="44">
        <v>0</v>
      </c>
      <c r="U29" s="44">
        <v>-601044.29134105274</v>
      </c>
      <c r="V29" s="44">
        <v>-732123.61839008611</v>
      </c>
      <c r="W29" s="44">
        <v>-17851.083787755691</v>
      </c>
      <c r="X29" s="44">
        <v>-1835.9966110723326</v>
      </c>
      <c r="Y29" s="44">
        <v>0</v>
      </c>
      <c r="Z29" s="44">
        <v>-552385.45724629425</v>
      </c>
      <c r="AA29" s="44">
        <v>-572072.5376451239</v>
      </c>
      <c r="AB29" s="45">
        <v>-5.7076446524915406E-2</v>
      </c>
      <c r="AC29" s="2">
        <v>329</v>
      </c>
    </row>
    <row r="30" spans="1:29" x14ac:dyDescent="0.3">
      <c r="A30" s="1">
        <v>899</v>
      </c>
      <c r="B30" t="s">
        <v>238</v>
      </c>
      <c r="C30" s="4">
        <v>18803.665436352323</v>
      </c>
      <c r="D30" s="4">
        <v>492473.45692568104</v>
      </c>
      <c r="E30" s="4">
        <v>5501010.2587321317</v>
      </c>
      <c r="F30" s="4">
        <v>5913515.2367672892</v>
      </c>
      <c r="G30" s="4">
        <v>11925801.637175869</v>
      </c>
      <c r="H30" s="4">
        <v>23080.1612940001</v>
      </c>
      <c r="I30" s="4">
        <v>567023.07691291475</v>
      </c>
      <c r="J30" s="4">
        <v>5474054.313714182</v>
      </c>
      <c r="K30" s="4">
        <v>5201771.5700585973</v>
      </c>
      <c r="L30" s="4">
        <v>11265929.121979693</v>
      </c>
      <c r="M30" s="2">
        <v>647.98521866592432</v>
      </c>
      <c r="N30" s="2">
        <v>130445.71724175406</v>
      </c>
      <c r="O30" s="2">
        <v>-320919.52784088912</v>
      </c>
      <c r="P30" s="2">
        <v>30150.448611973326</v>
      </c>
      <c r="Q30" s="44">
        <v>-159675.37676849583</v>
      </c>
      <c r="R30" s="44">
        <v>3628.510638981852</v>
      </c>
      <c r="S30" s="44">
        <v>-55896.09725452034</v>
      </c>
      <c r="T30" s="44">
        <v>293963.58282293944</v>
      </c>
      <c r="U30" s="44">
        <v>-741894.1153206653</v>
      </c>
      <c r="V30" s="44">
        <v>-500197.13842768042</v>
      </c>
      <c r="W30" s="44">
        <v>4276.4958576477766</v>
      </c>
      <c r="X30" s="44">
        <v>74549.619987233717</v>
      </c>
      <c r="Y30" s="44">
        <v>-26955.945017949678</v>
      </c>
      <c r="Z30" s="44">
        <v>-711743.66670869198</v>
      </c>
      <c r="AA30" s="44">
        <v>-659872.51519617625</v>
      </c>
      <c r="AB30" s="45">
        <v>-5.5331501837090728E-2</v>
      </c>
      <c r="AC30" s="2">
        <v>328</v>
      </c>
    </row>
    <row r="31" spans="1:29" x14ac:dyDescent="0.3">
      <c r="A31" s="1">
        <v>90</v>
      </c>
      <c r="B31" t="s">
        <v>13</v>
      </c>
      <c r="C31" s="4">
        <v>251043.33840141146</v>
      </c>
      <c r="D31" s="4">
        <v>1139034.517573508</v>
      </c>
      <c r="E31" s="4">
        <v>0</v>
      </c>
      <c r="F31" s="4">
        <v>26400485.870365899</v>
      </c>
      <c r="G31" s="4">
        <v>27790563.726340819</v>
      </c>
      <c r="H31" s="4">
        <v>224944.76877627996</v>
      </c>
      <c r="I31" s="4">
        <v>1306803.2295193435</v>
      </c>
      <c r="J31" s="4">
        <v>0</v>
      </c>
      <c r="K31" s="4">
        <v>24735655.378652979</v>
      </c>
      <c r="L31" s="4">
        <v>26267403.376948602</v>
      </c>
      <c r="M31" s="2">
        <v>8651.0990678537964</v>
      </c>
      <c r="N31" s="2">
        <v>301705.95494736283</v>
      </c>
      <c r="O31" s="2">
        <v>0</v>
      </c>
      <c r="P31" s="2">
        <v>134604.62359453269</v>
      </c>
      <c r="Q31" s="44">
        <v>444961.67760974937</v>
      </c>
      <c r="R31" s="44">
        <v>-34749.668692985288</v>
      </c>
      <c r="S31" s="44">
        <v>-133937.24300152733</v>
      </c>
      <c r="T31" s="44">
        <v>0</v>
      </c>
      <c r="U31" s="44">
        <v>-1799435.1153074531</v>
      </c>
      <c r="V31" s="44">
        <v>-1968122.027001966</v>
      </c>
      <c r="W31" s="44">
        <v>-26098.569625131491</v>
      </c>
      <c r="X31" s="44">
        <v>167768.7119458355</v>
      </c>
      <c r="Y31" s="44">
        <v>0</v>
      </c>
      <c r="Z31" s="44">
        <v>-1664830.4917129204</v>
      </c>
      <c r="AA31" s="44">
        <v>-1523160.3493922167</v>
      </c>
      <c r="AB31" s="45">
        <v>-5.4808544525799405E-2</v>
      </c>
      <c r="AC31" s="2">
        <v>327</v>
      </c>
    </row>
    <row r="32" spans="1:29" x14ac:dyDescent="0.3">
      <c r="A32" s="1">
        <v>826</v>
      </c>
      <c r="B32" t="s">
        <v>217</v>
      </c>
      <c r="C32" s="4">
        <v>98363.154193974013</v>
      </c>
      <c r="D32" s="4">
        <v>692825.93381013873</v>
      </c>
      <c r="E32" s="4">
        <v>0</v>
      </c>
      <c r="F32" s="4">
        <v>16058285.323207702</v>
      </c>
      <c r="G32" s="4">
        <v>16849473.429524016</v>
      </c>
      <c r="H32" s="4">
        <v>109022.31124739948</v>
      </c>
      <c r="I32" s="4">
        <v>860178.78584807878</v>
      </c>
      <c r="J32" s="4">
        <v>0</v>
      </c>
      <c r="K32" s="4">
        <v>14972802.486717202</v>
      </c>
      <c r="L32" s="4">
        <v>15942003.58381268</v>
      </c>
      <c r="M32" s="2">
        <v>3389.651352540584</v>
      </c>
      <c r="N32" s="2">
        <v>183514.81605472637</v>
      </c>
      <c r="O32" s="2">
        <v>0</v>
      </c>
      <c r="P32" s="2">
        <v>81874.229971284396</v>
      </c>
      <c r="Q32" s="44">
        <v>268778.69737855135</v>
      </c>
      <c r="R32" s="44">
        <v>7269.5057008848871</v>
      </c>
      <c r="S32" s="44">
        <v>-16161.964016786311</v>
      </c>
      <c r="T32" s="44">
        <v>0</v>
      </c>
      <c r="U32" s="44">
        <v>-1167357.0664617852</v>
      </c>
      <c r="V32" s="44">
        <v>-1176248.5430898869</v>
      </c>
      <c r="W32" s="44">
        <v>10659.157053425472</v>
      </c>
      <c r="X32" s="44">
        <v>167352.85203794006</v>
      </c>
      <c r="Y32" s="44">
        <v>0</v>
      </c>
      <c r="Z32" s="44">
        <v>-1085482.8364905007</v>
      </c>
      <c r="AA32" s="44">
        <v>-907469.84571133566</v>
      </c>
      <c r="AB32" s="45">
        <v>-5.3857460264677894E-2</v>
      </c>
      <c r="AC32" s="2">
        <v>326</v>
      </c>
    </row>
    <row r="33" spans="1:59" x14ac:dyDescent="0.3">
      <c r="A33" s="1">
        <v>1940</v>
      </c>
      <c r="B33" t="s">
        <v>323</v>
      </c>
      <c r="C33" s="4">
        <v>48447.506342280314</v>
      </c>
      <c r="D33" s="4">
        <v>557279.03295588598</v>
      </c>
      <c r="E33" s="4">
        <v>0</v>
      </c>
      <c r="F33" s="4">
        <v>12916585.940472666</v>
      </c>
      <c r="G33" s="4">
        <v>13522312.479770834</v>
      </c>
      <c r="H33" s="4">
        <v>23460.497357035336</v>
      </c>
      <c r="I33" s="4">
        <v>999361.35276836623</v>
      </c>
      <c r="J33" s="4">
        <v>0</v>
      </c>
      <c r="K33" s="4">
        <v>11771654.316442307</v>
      </c>
      <c r="L33" s="4">
        <v>12794476.166567707</v>
      </c>
      <c r="M33" s="2">
        <v>1669.529172239472</v>
      </c>
      <c r="N33" s="2">
        <v>147611.33241885962</v>
      </c>
      <c r="O33" s="2">
        <v>0</v>
      </c>
      <c r="P33" s="2">
        <v>65856.067845908168</v>
      </c>
      <c r="Q33" s="44">
        <v>215136.92943700726</v>
      </c>
      <c r="R33" s="44">
        <v>-26656.53815748445</v>
      </c>
      <c r="S33" s="44">
        <v>294470.98739362066</v>
      </c>
      <c r="T33" s="44">
        <v>0</v>
      </c>
      <c r="U33" s="44">
        <v>-1210787.6918762673</v>
      </c>
      <c r="V33" s="44">
        <v>-942973.24264013348</v>
      </c>
      <c r="W33" s="44">
        <v>-24987.008985244978</v>
      </c>
      <c r="X33" s="44">
        <v>442082.31981248024</v>
      </c>
      <c r="Y33" s="44">
        <v>0</v>
      </c>
      <c r="Z33" s="44">
        <v>-1144931.6240303591</v>
      </c>
      <c r="AA33" s="44">
        <v>-727836.31320312619</v>
      </c>
      <c r="AB33" s="45">
        <v>-5.3824840558296359E-2</v>
      </c>
      <c r="AC33" s="2">
        <v>325</v>
      </c>
    </row>
    <row r="34" spans="1:59" x14ac:dyDescent="0.3">
      <c r="A34" s="1">
        <v>80</v>
      </c>
      <c r="B34" t="s">
        <v>9</v>
      </c>
      <c r="C34" s="4">
        <v>2177098.7016157396</v>
      </c>
      <c r="D34" s="4">
        <v>3362167.5846070959</v>
      </c>
      <c r="E34" s="4">
        <v>0</v>
      </c>
      <c r="F34" s="4">
        <v>77928154.45164375</v>
      </c>
      <c r="G34" s="4">
        <v>83467419.756221354</v>
      </c>
      <c r="H34" s="4">
        <v>2391590.7011613077</v>
      </c>
      <c r="I34" s="4">
        <v>2232344.9154590555</v>
      </c>
      <c r="J34" s="4">
        <v>0</v>
      </c>
      <c r="K34" s="4">
        <v>74440895.042978644</v>
      </c>
      <c r="L34" s="4">
        <v>79064830.659599006</v>
      </c>
      <c r="M34" s="2">
        <v>75024.084160552826</v>
      </c>
      <c r="N34" s="2">
        <v>890566.49834274105</v>
      </c>
      <c r="O34" s="2">
        <v>0</v>
      </c>
      <c r="P34" s="2">
        <v>397321.85039648798</v>
      </c>
      <c r="Q34" s="44">
        <v>1362912.432899782</v>
      </c>
      <c r="R34" s="44">
        <v>139467.91538501531</v>
      </c>
      <c r="S34" s="44">
        <v>-2020389.1674907815</v>
      </c>
      <c r="T34" s="44">
        <v>0</v>
      </c>
      <c r="U34" s="44">
        <v>-3884581.2590615936</v>
      </c>
      <c r="V34" s="44">
        <v>-5765501.5295221303</v>
      </c>
      <c r="W34" s="44">
        <v>214491.99954556813</v>
      </c>
      <c r="X34" s="44">
        <v>-1129822.6691480405</v>
      </c>
      <c r="Y34" s="44">
        <v>0</v>
      </c>
      <c r="Z34" s="44">
        <v>-3487259.4086651057</v>
      </c>
      <c r="AA34" s="44">
        <v>-4402589.0966223478</v>
      </c>
      <c r="AB34" s="45">
        <v>-5.2746198570421184E-2</v>
      </c>
      <c r="AC34" s="2">
        <v>324</v>
      </c>
    </row>
    <row r="35" spans="1:59" x14ac:dyDescent="0.3">
      <c r="A35" s="1">
        <v>1640</v>
      </c>
      <c r="B35" t="s">
        <v>263</v>
      </c>
      <c r="C35" s="4">
        <v>49027.981307812777</v>
      </c>
      <c r="D35" s="4">
        <v>224039.62941011472</v>
      </c>
      <c r="E35" s="4">
        <v>789839.97975598299</v>
      </c>
      <c r="F35" s="4">
        <v>4402939.5009255894</v>
      </c>
      <c r="G35" s="4">
        <v>5465847.0913995001</v>
      </c>
      <c r="H35" s="4">
        <v>66217.391793157862</v>
      </c>
      <c r="I35" s="4">
        <v>548318.10795204109</v>
      </c>
      <c r="J35" s="4">
        <v>700700.36265083181</v>
      </c>
      <c r="K35" s="4">
        <v>3874338.6089331601</v>
      </c>
      <c r="L35" s="4">
        <v>5189574.4713291908</v>
      </c>
      <c r="M35" s="2">
        <v>1689.532676276694</v>
      </c>
      <c r="N35" s="2">
        <v>59343.320412473571</v>
      </c>
      <c r="O35" s="2">
        <v>-46077.913228899924</v>
      </c>
      <c r="P35" s="2">
        <v>22448.678298638246</v>
      </c>
      <c r="Q35" s="44">
        <v>37403.618158488585</v>
      </c>
      <c r="R35" s="44">
        <v>15499.87780906839</v>
      </c>
      <c r="S35" s="44">
        <v>264935.15812945279</v>
      </c>
      <c r="T35" s="44">
        <v>-43061.703876251253</v>
      </c>
      <c r="U35" s="44">
        <v>-551049.57029106747</v>
      </c>
      <c r="V35" s="44">
        <v>-313676.23822879797</v>
      </c>
      <c r="W35" s="44">
        <v>17189.410485345084</v>
      </c>
      <c r="X35" s="44">
        <v>324278.47854192636</v>
      </c>
      <c r="Y35" s="44">
        <v>-89139.617105151177</v>
      </c>
      <c r="Z35" s="44">
        <v>-528600.89199242927</v>
      </c>
      <c r="AA35" s="44">
        <v>-276272.62007030938</v>
      </c>
      <c r="AB35" s="45">
        <v>-5.0545252263830033E-2</v>
      </c>
      <c r="AC35" s="2">
        <v>323</v>
      </c>
    </row>
    <row r="36" spans="1:59" x14ac:dyDescent="0.3">
      <c r="A36" s="1">
        <v>1949</v>
      </c>
      <c r="B36" t="s">
        <v>327</v>
      </c>
      <c r="C36" s="4">
        <v>211403.06129623385</v>
      </c>
      <c r="D36" s="4">
        <v>646129.26575329993</v>
      </c>
      <c r="E36" s="4">
        <v>0</v>
      </c>
      <c r="F36" s="4">
        <v>14975952.254097546</v>
      </c>
      <c r="G36" s="4">
        <v>15833484.58114708</v>
      </c>
      <c r="H36" s="4">
        <v>211144.476213318</v>
      </c>
      <c r="I36" s="4">
        <v>641981.54389370885</v>
      </c>
      <c r="J36" s="4">
        <v>0</v>
      </c>
      <c r="K36" s="4">
        <v>14191642.555654649</v>
      </c>
      <c r="L36" s="4">
        <v>15044768.575761676</v>
      </c>
      <c r="M36" s="2">
        <v>7285.0721240687781</v>
      </c>
      <c r="N36" s="2">
        <v>171145.86444563753</v>
      </c>
      <c r="O36" s="2">
        <v>0</v>
      </c>
      <c r="P36" s="2">
        <v>76355.883222408098</v>
      </c>
      <c r="Q36" s="44">
        <v>254786.8197921144</v>
      </c>
      <c r="R36" s="44">
        <v>-7543.6572069846225</v>
      </c>
      <c r="S36" s="44">
        <v>-175293.58630522861</v>
      </c>
      <c r="T36" s="44">
        <v>0</v>
      </c>
      <c r="U36" s="44">
        <v>-860665.58166530496</v>
      </c>
      <c r="V36" s="44">
        <v>-1043502.8251775189</v>
      </c>
      <c r="W36" s="44">
        <v>-258.5850829158444</v>
      </c>
      <c r="X36" s="44">
        <v>-4147.7218595910817</v>
      </c>
      <c r="Y36" s="44">
        <v>0</v>
      </c>
      <c r="Z36" s="44">
        <v>-784309.69844289683</v>
      </c>
      <c r="AA36" s="44">
        <v>-788716.00538540445</v>
      </c>
      <c r="AB36" s="45">
        <v>-4.9813166605443764E-2</v>
      </c>
      <c r="AC36" s="2">
        <v>322</v>
      </c>
    </row>
    <row r="37" spans="1:59" x14ac:dyDescent="0.3">
      <c r="A37" s="1">
        <v>109</v>
      </c>
      <c r="B37" t="s">
        <v>18</v>
      </c>
      <c r="C37" s="4">
        <v>123908.63901883279</v>
      </c>
      <c r="D37" s="4">
        <v>473775.73800001433</v>
      </c>
      <c r="E37" s="4">
        <v>2081174.1565513029</v>
      </c>
      <c r="F37" s="4">
        <v>8899976.5318731628</v>
      </c>
      <c r="G37" s="4">
        <v>11578835.065443313</v>
      </c>
      <c r="H37" s="4">
        <v>114395.26195269286</v>
      </c>
      <c r="I37" s="4">
        <v>628636.50659165019</v>
      </c>
      <c r="J37" s="4">
        <v>2059759.635889065</v>
      </c>
      <c r="K37" s="4">
        <v>8223937.7866033511</v>
      </c>
      <c r="L37" s="4">
        <v>11026729.191036759</v>
      </c>
      <c r="M37" s="2">
        <v>4269.9635781645184</v>
      </c>
      <c r="N37" s="2">
        <v>125493.09020827033</v>
      </c>
      <c r="O37" s="2">
        <v>-121412.14000008779</v>
      </c>
      <c r="P37" s="2">
        <v>45377.119078617863</v>
      </c>
      <c r="Q37" s="44">
        <v>53728.032864964916</v>
      </c>
      <c r="R37" s="44">
        <v>-13783.340644304451</v>
      </c>
      <c r="S37" s="44">
        <v>29367.678383365535</v>
      </c>
      <c r="T37" s="44">
        <v>99997.619337849901</v>
      </c>
      <c r="U37" s="44">
        <v>-721415.8643484296</v>
      </c>
      <c r="V37" s="44">
        <v>-605833.90727151872</v>
      </c>
      <c r="W37" s="44">
        <v>-9513.3770661399321</v>
      </c>
      <c r="X37" s="44">
        <v>154860.76859163586</v>
      </c>
      <c r="Y37" s="44">
        <v>-21414.52066223789</v>
      </c>
      <c r="Z37" s="44">
        <v>-676038.74526981171</v>
      </c>
      <c r="AA37" s="44">
        <v>-552105.8744065538</v>
      </c>
      <c r="AB37" s="45">
        <v>-4.7682333437350469E-2</v>
      </c>
      <c r="AC37" s="2">
        <v>321</v>
      </c>
    </row>
    <row r="38" spans="1:59" x14ac:dyDescent="0.3">
      <c r="A38" s="1">
        <v>356</v>
      </c>
      <c r="B38" t="s">
        <v>102</v>
      </c>
      <c r="C38" s="4">
        <v>164425.83442047911</v>
      </c>
      <c r="D38" s="4">
        <v>781739.75376505672</v>
      </c>
      <c r="E38" s="4">
        <v>0</v>
      </c>
      <c r="F38" s="4">
        <v>18119125.456833046</v>
      </c>
      <c r="G38" s="4">
        <v>19065291.045018584</v>
      </c>
      <c r="H38" s="4">
        <v>151803.21819258155</v>
      </c>
      <c r="I38" s="4">
        <v>549102.92055512068</v>
      </c>
      <c r="J38" s="4">
        <v>0</v>
      </c>
      <c r="K38" s="4">
        <v>17516114.079646759</v>
      </c>
      <c r="L38" s="4">
        <v>18217020.218394462</v>
      </c>
      <c r="M38" s="2">
        <v>5666.2096351332293</v>
      </c>
      <c r="N38" s="2">
        <v>207066.19096359538</v>
      </c>
      <c r="O38" s="2">
        <v>0</v>
      </c>
      <c r="P38" s="2">
        <v>92381.559716549455</v>
      </c>
      <c r="Q38" s="44">
        <v>305113.96031527809</v>
      </c>
      <c r="R38" s="44">
        <v>-18288.825863030783</v>
      </c>
      <c r="S38" s="44">
        <v>-439703.02417353145</v>
      </c>
      <c r="T38" s="44">
        <v>0</v>
      </c>
      <c r="U38" s="44">
        <v>-695392.93690283666</v>
      </c>
      <c r="V38" s="44">
        <v>-1153384.7869393995</v>
      </c>
      <c r="W38" s="44">
        <v>-12622.616227897553</v>
      </c>
      <c r="X38" s="44">
        <v>-232636.83320993607</v>
      </c>
      <c r="Y38" s="44">
        <v>0</v>
      </c>
      <c r="Z38" s="44">
        <v>-603011.37718628719</v>
      </c>
      <c r="AA38" s="44">
        <v>-848270.82662412152</v>
      </c>
      <c r="AB38" s="45">
        <v>-4.4492938745131792E-2</v>
      </c>
      <c r="AC38" s="2">
        <v>320</v>
      </c>
    </row>
    <row r="39" spans="1:59" x14ac:dyDescent="0.3">
      <c r="A39" s="1">
        <v>861</v>
      </c>
      <c r="B39" t="s">
        <v>227</v>
      </c>
      <c r="C39" s="4">
        <v>45511.072101531819</v>
      </c>
      <c r="D39" s="4">
        <v>336834.49479709519</v>
      </c>
      <c r="E39" s="4">
        <v>0</v>
      </c>
      <c r="F39" s="4">
        <v>7807133.3075019475</v>
      </c>
      <c r="G39" s="4">
        <v>8189478.8744005756</v>
      </c>
      <c r="H39" s="4">
        <v>42780.906945182076</v>
      </c>
      <c r="I39" s="4">
        <v>604044.63734525302</v>
      </c>
      <c r="J39" s="4">
        <v>0</v>
      </c>
      <c r="K39" s="4">
        <v>7178972.7581333378</v>
      </c>
      <c r="L39" s="4">
        <v>7825798.3024237733</v>
      </c>
      <c r="M39" s="2">
        <v>1568.3379449210479</v>
      </c>
      <c r="N39" s="2">
        <v>89220.275017180698</v>
      </c>
      <c r="O39" s="2">
        <v>0</v>
      </c>
      <c r="P39" s="2">
        <v>39805.185607899351</v>
      </c>
      <c r="Q39" s="44">
        <v>130593.79857000109</v>
      </c>
      <c r="R39" s="44">
        <v>-4298.5031012707914</v>
      </c>
      <c r="S39" s="44">
        <v>177989.86753097712</v>
      </c>
      <c r="T39" s="44">
        <v>0</v>
      </c>
      <c r="U39" s="44">
        <v>-667965.734976509</v>
      </c>
      <c r="V39" s="44">
        <v>-494274.3705468034</v>
      </c>
      <c r="W39" s="44">
        <v>-2730.1651563497435</v>
      </c>
      <c r="X39" s="44">
        <v>267210.14254815783</v>
      </c>
      <c r="Y39" s="44">
        <v>0</v>
      </c>
      <c r="Z39" s="44">
        <v>-628160.54936860967</v>
      </c>
      <c r="AA39" s="44">
        <v>-363680.57197680231</v>
      </c>
      <c r="AB39" s="45">
        <v>-4.4408267919663166E-2</v>
      </c>
      <c r="AC39" s="2">
        <v>319</v>
      </c>
    </row>
    <row r="40" spans="1:59" x14ac:dyDescent="0.3">
      <c r="A40" s="1">
        <v>86</v>
      </c>
      <c r="B40" t="s">
        <v>11</v>
      </c>
      <c r="C40" s="4">
        <v>63967.005709924706</v>
      </c>
      <c r="D40" s="4">
        <v>350930.82250401902</v>
      </c>
      <c r="E40" s="4">
        <v>3377599.1535533131</v>
      </c>
      <c r="F40" s="4">
        <v>4756258.1422992973</v>
      </c>
      <c r="G40" s="4">
        <v>8548754.143248288</v>
      </c>
      <c r="H40" s="4">
        <v>63775.899234088873</v>
      </c>
      <c r="I40" s="4">
        <v>498149.72777447943</v>
      </c>
      <c r="J40" s="4">
        <v>3270799.4019074542</v>
      </c>
      <c r="K40" s="4">
        <v>4337549.1428012829</v>
      </c>
      <c r="L40" s="4">
        <v>8170274.1717173057</v>
      </c>
      <c r="M40" s="2">
        <v>2204.3401230813811</v>
      </c>
      <c r="N40" s="2">
        <v>92954.091636828452</v>
      </c>
      <c r="O40" s="2">
        <v>-197043.35651319817</v>
      </c>
      <c r="P40" s="2">
        <v>24250.096763607602</v>
      </c>
      <c r="Q40" s="44">
        <v>-77634.827989680751</v>
      </c>
      <c r="R40" s="44">
        <v>-2395.4465989172145</v>
      </c>
      <c r="S40" s="44">
        <v>54264.813633631959</v>
      </c>
      <c r="T40" s="44">
        <v>90243.604867339309</v>
      </c>
      <c r="U40" s="44">
        <v>-442959.09626162192</v>
      </c>
      <c r="V40" s="44">
        <v>-300845.14354130154</v>
      </c>
      <c r="W40" s="44">
        <v>-191.10647583583341</v>
      </c>
      <c r="X40" s="44">
        <v>147218.90527046041</v>
      </c>
      <c r="Y40" s="44">
        <v>-106799.75164585887</v>
      </c>
      <c r="Z40" s="44">
        <v>-418708.99949801434</v>
      </c>
      <c r="AA40" s="44">
        <v>-378479.97153098229</v>
      </c>
      <c r="AB40" s="45">
        <v>-4.4273114560196072E-2</v>
      </c>
      <c r="AC40" s="2">
        <v>318</v>
      </c>
    </row>
    <row r="41" spans="1:59" x14ac:dyDescent="0.3">
      <c r="A41" s="1">
        <v>530</v>
      </c>
      <c r="B41" t="s">
        <v>150</v>
      </c>
      <c r="C41" s="4">
        <v>196721.31889596084</v>
      </c>
      <c r="D41" s="4">
        <v>521476.57663131552</v>
      </c>
      <c r="E41" s="4">
        <v>0</v>
      </c>
      <c r="F41" s="4">
        <v>12086758.373583138</v>
      </c>
      <c r="G41" s="4">
        <v>12804956.269110415</v>
      </c>
      <c r="H41" s="4">
        <v>154563.27670517395</v>
      </c>
      <c r="I41" s="4">
        <v>0</v>
      </c>
      <c r="J41" s="4">
        <v>0</v>
      </c>
      <c r="K41" s="4">
        <v>12091185.996657057</v>
      </c>
      <c r="L41" s="4">
        <v>12245749.273362231</v>
      </c>
      <c r="M41" s="2">
        <v>6779.1307642929587</v>
      </c>
      <c r="N41" s="2">
        <v>138128.02518961343</v>
      </c>
      <c r="O41" s="2">
        <v>0</v>
      </c>
      <c r="P41" s="2">
        <v>61625.137103269379</v>
      </c>
      <c r="Q41" s="44">
        <v>206532.29305717576</v>
      </c>
      <c r="R41" s="44">
        <v>-48937.172955079848</v>
      </c>
      <c r="S41" s="44">
        <v>-659604.60182092898</v>
      </c>
      <c r="T41" s="44">
        <v>0</v>
      </c>
      <c r="U41" s="44">
        <v>-57197.514029350634</v>
      </c>
      <c r="V41" s="44">
        <v>-765739.28880536044</v>
      </c>
      <c r="W41" s="44">
        <v>-42158.042190786888</v>
      </c>
      <c r="X41" s="44">
        <v>-521476.57663131552</v>
      </c>
      <c r="Y41" s="44">
        <v>0</v>
      </c>
      <c r="Z41" s="44">
        <v>4427.6230739187449</v>
      </c>
      <c r="AA41" s="44">
        <v>-559206.99574818462</v>
      </c>
      <c r="AB41" s="45">
        <v>-4.3671136706430455E-2</v>
      </c>
      <c r="AC41" s="2">
        <v>317</v>
      </c>
    </row>
    <row r="42" spans="1:59" x14ac:dyDescent="0.3">
      <c r="A42" s="1">
        <v>1771</v>
      </c>
      <c r="B42" t="s">
        <v>299</v>
      </c>
      <c r="C42" s="4">
        <v>7259.4843388984573</v>
      </c>
      <c r="D42" s="4">
        <v>443496.01573220006</v>
      </c>
      <c r="E42" s="4">
        <v>117182.36354798252</v>
      </c>
      <c r="F42" s="4">
        <v>10162146.415569466</v>
      </c>
      <c r="G42" s="4">
        <v>10730085.260863237</v>
      </c>
      <c r="H42" s="4">
        <v>5520.1170251847843</v>
      </c>
      <c r="I42" s="4">
        <v>944830.57481557538</v>
      </c>
      <c r="J42" s="4">
        <v>0</v>
      </c>
      <c r="K42" s="4">
        <v>9324204.875421593</v>
      </c>
      <c r="L42" s="4">
        <v>10274555.567262353</v>
      </c>
      <c r="M42" s="2">
        <v>250.16604143832791</v>
      </c>
      <c r="N42" s="2">
        <v>117472.63746394665</v>
      </c>
      <c r="O42" s="2">
        <v>-6836.218623916071</v>
      </c>
      <c r="P42" s="2">
        <v>51812.375722814664</v>
      </c>
      <c r="Q42" s="44">
        <v>162698.96060428358</v>
      </c>
      <c r="R42" s="44">
        <v>-1989.5333551520009</v>
      </c>
      <c r="S42" s="44">
        <v>383861.92161942867</v>
      </c>
      <c r="T42" s="44">
        <v>-110346.14492406645</v>
      </c>
      <c r="U42" s="44">
        <v>-889753.91587068734</v>
      </c>
      <c r="V42" s="44">
        <v>-618228.65420516732</v>
      </c>
      <c r="W42" s="44">
        <v>-1739.367313713673</v>
      </c>
      <c r="X42" s="44">
        <v>501334.55908337532</v>
      </c>
      <c r="Y42" s="44">
        <v>-117182.36354798252</v>
      </c>
      <c r="Z42" s="44">
        <v>-837941.54014787264</v>
      </c>
      <c r="AA42" s="44">
        <v>-455529.69360088365</v>
      </c>
      <c r="AB42" s="45">
        <v>-4.2453501768748875E-2</v>
      </c>
      <c r="AC42" s="2">
        <v>316</v>
      </c>
    </row>
    <row r="43" spans="1:59" x14ac:dyDescent="0.3">
      <c r="A43" s="1">
        <v>1883</v>
      </c>
      <c r="B43" t="s">
        <v>306</v>
      </c>
      <c r="C43" s="4">
        <v>507955.86276381975</v>
      </c>
      <c r="D43" s="4">
        <v>1730317.2424976693</v>
      </c>
      <c r="E43" s="4">
        <v>0</v>
      </c>
      <c r="F43" s="4">
        <v>40105207.706194162</v>
      </c>
      <c r="G43" s="4">
        <v>42343480.81145566</v>
      </c>
      <c r="H43" s="4">
        <v>561671.90731255175</v>
      </c>
      <c r="I43" s="4">
        <v>1669989.3624369081</v>
      </c>
      <c r="J43" s="4">
        <v>0</v>
      </c>
      <c r="K43" s="4">
        <v>38373954.463268533</v>
      </c>
      <c r="L43" s="4">
        <v>40605615.733017989</v>
      </c>
      <c r="M43" s="2">
        <v>17504.453688551828</v>
      </c>
      <c r="N43" s="2">
        <v>458324.14027431479</v>
      </c>
      <c r="O43" s="2">
        <v>0</v>
      </c>
      <c r="P43" s="2">
        <v>204479.05443787194</v>
      </c>
      <c r="Q43" s="44">
        <v>680307.6484007386</v>
      </c>
      <c r="R43" s="44">
        <v>36211.590860180164</v>
      </c>
      <c r="S43" s="44">
        <v>-518652.02033507603</v>
      </c>
      <c r="T43" s="44">
        <v>0</v>
      </c>
      <c r="U43" s="44">
        <v>-1935732.297363501</v>
      </c>
      <c r="V43" s="44">
        <v>-2418172.7268384099</v>
      </c>
      <c r="W43" s="44">
        <v>53716.044548731996</v>
      </c>
      <c r="X43" s="44">
        <v>-60327.880060761236</v>
      </c>
      <c r="Y43" s="44">
        <v>0</v>
      </c>
      <c r="Z43" s="44">
        <v>-1731253.242925629</v>
      </c>
      <c r="AA43" s="44">
        <v>-1737865.0784376708</v>
      </c>
      <c r="AB43" s="45">
        <v>-4.1042093024329415E-2</v>
      </c>
      <c r="AC43" s="2">
        <v>315</v>
      </c>
    </row>
    <row r="44" spans="1:59" x14ac:dyDescent="0.3">
      <c r="A44" s="1">
        <v>983</v>
      </c>
      <c r="B44" t="s">
        <v>250</v>
      </c>
      <c r="C44" s="4">
        <v>819178.97576374933</v>
      </c>
      <c r="D44" s="4">
        <v>1879253.8260436973</v>
      </c>
      <c r="E44" s="4">
        <v>0</v>
      </c>
      <c r="F44" s="4">
        <v>43557252.493970953</v>
      </c>
      <c r="G44" s="4">
        <v>46255686.277441226</v>
      </c>
      <c r="H44" s="4">
        <v>761776.14947550022</v>
      </c>
      <c r="I44" s="4">
        <v>1699435.1445384922</v>
      </c>
      <c r="J44" s="4">
        <v>0</v>
      </c>
      <c r="K44" s="4">
        <v>41930380.213386357</v>
      </c>
      <c r="L44" s="4">
        <v>44391591.507400349</v>
      </c>
      <c r="M44" s="2">
        <v>28229.382698470978</v>
      </c>
      <c r="N44" s="2">
        <v>497774.26533380593</v>
      </c>
      <c r="O44" s="2">
        <v>0</v>
      </c>
      <c r="P44" s="2">
        <v>222079.53314011195</v>
      </c>
      <c r="Q44" s="44">
        <v>748083.18117238884</v>
      </c>
      <c r="R44" s="44">
        <v>-85632.208986720085</v>
      </c>
      <c r="S44" s="44">
        <v>-677592.94683901104</v>
      </c>
      <c r="T44" s="44">
        <v>0</v>
      </c>
      <c r="U44" s="44">
        <v>-1848951.813724708</v>
      </c>
      <c r="V44" s="44">
        <v>-2612177.9512132658</v>
      </c>
      <c r="W44" s="44">
        <v>-57402.826288249111</v>
      </c>
      <c r="X44" s="44">
        <v>-179818.68150520511</v>
      </c>
      <c r="Y44" s="44">
        <v>0</v>
      </c>
      <c r="Z44" s="44">
        <v>-1626872.2805845961</v>
      </c>
      <c r="AA44" s="44">
        <v>-1864094.7700408772</v>
      </c>
      <c r="AB44" s="45">
        <v>-4.0299797064085312E-2</v>
      </c>
      <c r="AC44" s="2">
        <v>314</v>
      </c>
    </row>
    <row r="45" spans="1:59" x14ac:dyDescent="0.3">
      <c r="A45" s="1">
        <v>384</v>
      </c>
      <c r="B45" t="s">
        <v>112</v>
      </c>
      <c r="C45" s="4">
        <v>60191.420012602182</v>
      </c>
      <c r="D45" s="4">
        <v>323658.96196917386</v>
      </c>
      <c r="E45" s="4">
        <v>2448626.9970102343</v>
      </c>
      <c r="F45" s="4">
        <v>5053124.460432346</v>
      </c>
      <c r="G45" s="4">
        <v>7885601.8394243559</v>
      </c>
      <c r="H45" s="4">
        <v>65820.881787238832</v>
      </c>
      <c r="I45" s="4">
        <v>165724.38123799124</v>
      </c>
      <c r="J45" s="4">
        <v>2262741.0202829232</v>
      </c>
      <c r="K45" s="4">
        <v>5075283.1841579154</v>
      </c>
      <c r="L45" s="4">
        <v>7569569.4674660685</v>
      </c>
      <c r="M45" s="2">
        <v>2074.231249790022</v>
      </c>
      <c r="N45" s="2">
        <v>85730.357325962192</v>
      </c>
      <c r="O45" s="2">
        <v>-142848.71010585825</v>
      </c>
      <c r="P45" s="2">
        <v>25763.689324229668</v>
      </c>
      <c r="Q45" s="44">
        <v>-29280.432205876361</v>
      </c>
      <c r="R45" s="44">
        <v>3555.2305248466273</v>
      </c>
      <c r="S45" s="44">
        <v>-243664.93805714481</v>
      </c>
      <c r="T45" s="44">
        <v>-43037.266621452785</v>
      </c>
      <c r="U45" s="44">
        <v>-3604.9655986602338</v>
      </c>
      <c r="V45" s="44">
        <v>-286751.9397524111</v>
      </c>
      <c r="W45" s="44">
        <v>5629.4617746366494</v>
      </c>
      <c r="X45" s="44">
        <v>-157934.58073118262</v>
      </c>
      <c r="Y45" s="44">
        <v>-185885.97672731103</v>
      </c>
      <c r="Z45" s="44">
        <v>22158.723725569434</v>
      </c>
      <c r="AA45" s="44">
        <v>-316032.37195828743</v>
      </c>
      <c r="AB45" s="45">
        <v>-4.0077140387468208E-2</v>
      </c>
      <c r="AC45" s="2">
        <v>313</v>
      </c>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row>
    <row r="46" spans="1:59" x14ac:dyDescent="0.3">
      <c r="A46" s="1">
        <v>373</v>
      </c>
      <c r="B46" t="s">
        <v>107</v>
      </c>
      <c r="C46" s="4">
        <v>55725.77068220514</v>
      </c>
      <c r="D46" s="4">
        <v>205008.36904187992</v>
      </c>
      <c r="E46" s="4">
        <v>1742141.81098491</v>
      </c>
      <c r="F46" s="4">
        <v>3009532.0555163505</v>
      </c>
      <c r="G46" s="4">
        <v>5012408.0062253457</v>
      </c>
      <c r="H46" s="4">
        <v>30054.553149469823</v>
      </c>
      <c r="I46" s="4">
        <v>278302.28437133424</v>
      </c>
      <c r="J46" s="4">
        <v>1676392.376117955</v>
      </c>
      <c r="K46" s="4">
        <v>2827708.0775462934</v>
      </c>
      <c r="L46" s="4">
        <v>4812457.2911850521</v>
      </c>
      <c r="M46" s="2">
        <v>1920.3423834071705</v>
      </c>
      <c r="N46" s="2">
        <v>54302.345363287117</v>
      </c>
      <c r="O46" s="2">
        <v>-101633.57294701843</v>
      </c>
      <c r="P46" s="2">
        <v>15344.298264721452</v>
      </c>
      <c r="Q46" s="44">
        <v>-30066.586935602689</v>
      </c>
      <c r="R46" s="44">
        <v>-27591.559916142487</v>
      </c>
      <c r="S46" s="44">
        <v>18991.569966167204</v>
      </c>
      <c r="T46" s="44">
        <v>35884.138080063392</v>
      </c>
      <c r="U46" s="44">
        <v>-197168.27623477863</v>
      </c>
      <c r="V46" s="44">
        <v>-169884.12810469084</v>
      </c>
      <c r="W46" s="44">
        <v>-25671.217532735318</v>
      </c>
      <c r="X46" s="44">
        <v>73293.915329454321</v>
      </c>
      <c r="Y46" s="44">
        <v>-65749.434866955038</v>
      </c>
      <c r="Z46" s="44">
        <v>-181823.97797005717</v>
      </c>
      <c r="AA46" s="44">
        <v>-199950.71504029352</v>
      </c>
      <c r="AB46" s="45">
        <v>-3.9891149082827523E-2</v>
      </c>
      <c r="AC46" s="2">
        <v>312</v>
      </c>
    </row>
    <row r="47" spans="1:59" x14ac:dyDescent="0.3">
      <c r="A47" s="1">
        <v>613</v>
      </c>
      <c r="B47" t="s">
        <v>170</v>
      </c>
      <c r="C47" s="4">
        <v>72669.037964034884</v>
      </c>
      <c r="D47" s="4">
        <v>210595.56675473397</v>
      </c>
      <c r="E47" s="4">
        <v>2873682.4983095368</v>
      </c>
      <c r="F47" s="4">
        <v>2007491.1612158846</v>
      </c>
      <c r="G47" s="4">
        <v>5164438.2642441904</v>
      </c>
      <c r="H47" s="4">
        <v>122970.76375131744</v>
      </c>
      <c r="I47" s="4">
        <v>171870.73702473822</v>
      </c>
      <c r="J47" s="4">
        <v>2825222.9952049232</v>
      </c>
      <c r="K47" s="4">
        <v>1842239.9795097662</v>
      </c>
      <c r="L47" s="4">
        <v>4962304.4754907452</v>
      </c>
      <c r="M47" s="2">
        <v>2504.2172024786923</v>
      </c>
      <c r="N47" s="2">
        <v>55782.274896087751</v>
      </c>
      <c r="O47" s="2">
        <v>-167645.72090339565</v>
      </c>
      <c r="P47" s="2">
        <v>10235.326480416416</v>
      </c>
      <c r="Q47" s="44">
        <v>-99123.902324412789</v>
      </c>
      <c r="R47" s="44">
        <v>47797.508584803865</v>
      </c>
      <c r="S47" s="44">
        <v>-94507.104626083499</v>
      </c>
      <c r="T47" s="44">
        <v>119186.21779878202</v>
      </c>
      <c r="U47" s="44">
        <v>-175486.5081865348</v>
      </c>
      <c r="V47" s="44">
        <v>-103009.88642903247</v>
      </c>
      <c r="W47" s="44">
        <v>50301.725787282558</v>
      </c>
      <c r="X47" s="44">
        <v>-38724.829729995748</v>
      </c>
      <c r="Y47" s="44">
        <v>-48459.503104613628</v>
      </c>
      <c r="Z47" s="44">
        <v>-165251.1817061184</v>
      </c>
      <c r="AA47" s="44">
        <v>-202133.78875344526</v>
      </c>
      <c r="AB47" s="45">
        <v>-3.9139549823436086E-2</v>
      </c>
      <c r="AC47" s="2">
        <v>311</v>
      </c>
    </row>
    <row r="48" spans="1:59" x14ac:dyDescent="0.3">
      <c r="A48" s="1">
        <v>1903</v>
      </c>
      <c r="B48" t="s">
        <v>315</v>
      </c>
      <c r="C48" s="4">
        <v>7579.1629367203814</v>
      </c>
      <c r="D48" s="4">
        <v>138086.14084607208</v>
      </c>
      <c r="E48" s="4">
        <v>1844693.5233239918</v>
      </c>
      <c r="F48" s="4">
        <v>1355860.2387043971</v>
      </c>
      <c r="G48" s="4">
        <v>3346218.0853243847</v>
      </c>
      <c r="H48" s="4">
        <v>19855.860939589664</v>
      </c>
      <c r="I48" s="4">
        <v>0</v>
      </c>
      <c r="J48" s="4">
        <v>1891117.5183614802</v>
      </c>
      <c r="K48" s="4">
        <v>1305110.0020261523</v>
      </c>
      <c r="L48" s="4">
        <v>3216083.3813272226</v>
      </c>
      <c r="M48" s="2">
        <v>261.18235136011515</v>
      </c>
      <c r="N48" s="2">
        <v>36576.074162977762</v>
      </c>
      <c r="O48" s="2">
        <v>-107616.2644082625</v>
      </c>
      <c r="P48" s="2">
        <v>6912.9431167953426</v>
      </c>
      <c r="Q48" s="44">
        <v>-63866.064777129286</v>
      </c>
      <c r="R48" s="44">
        <v>12015.515651509166</v>
      </c>
      <c r="S48" s="44">
        <v>-174662.21500904986</v>
      </c>
      <c r="T48" s="44">
        <v>154040.25944575091</v>
      </c>
      <c r="U48" s="44">
        <v>-57663.179795040123</v>
      </c>
      <c r="V48" s="44">
        <v>-66268.639220032885</v>
      </c>
      <c r="W48" s="44">
        <v>12276.698002869281</v>
      </c>
      <c r="X48" s="44">
        <v>-138086.14084607211</v>
      </c>
      <c r="Y48" s="44">
        <v>46423.995037488407</v>
      </c>
      <c r="Z48" s="44">
        <v>-50750.236678244779</v>
      </c>
      <c r="AA48" s="44">
        <v>-130134.70399716217</v>
      </c>
      <c r="AB48" s="45">
        <v>-3.8890084471152102E-2</v>
      </c>
      <c r="AC48" s="2">
        <v>310</v>
      </c>
    </row>
    <row r="49" spans="1:29" x14ac:dyDescent="0.3">
      <c r="A49" s="1">
        <v>1970</v>
      </c>
      <c r="B49" t="s">
        <v>338</v>
      </c>
      <c r="C49" s="4">
        <v>38171.256299579363</v>
      </c>
      <c r="D49" s="4">
        <v>686410.93511274713</v>
      </c>
      <c r="E49" s="4">
        <v>0</v>
      </c>
      <c r="F49" s="4">
        <v>15909598.799791632</v>
      </c>
      <c r="G49" s="4">
        <v>16634180.009508712</v>
      </c>
      <c r="H49" s="4">
        <v>28980.614382220116</v>
      </c>
      <c r="I49" s="4">
        <v>1358481.6084835287</v>
      </c>
      <c r="J49" s="4">
        <v>0</v>
      </c>
      <c r="K49" s="4">
        <v>14603185.810955049</v>
      </c>
      <c r="L49" s="4">
        <v>15990648.033820799</v>
      </c>
      <c r="M49" s="2">
        <v>1315.4036346667813</v>
      </c>
      <c r="N49" s="2">
        <v>181815.61969313963</v>
      </c>
      <c r="O49" s="2">
        <v>0</v>
      </c>
      <c r="P49" s="2">
        <v>81116.141896077213</v>
      </c>
      <c r="Q49" s="44">
        <v>264247.16522388364</v>
      </c>
      <c r="R49" s="44">
        <v>-10506.045552026029</v>
      </c>
      <c r="S49" s="44">
        <v>490255.05367764196</v>
      </c>
      <c r="T49" s="44">
        <v>0</v>
      </c>
      <c r="U49" s="44">
        <v>-1387529.1307326599</v>
      </c>
      <c r="V49" s="44">
        <v>-907779.14091179729</v>
      </c>
      <c r="W49" s="44">
        <v>-9190.6419173592476</v>
      </c>
      <c r="X49" s="44">
        <v>672070.67337078159</v>
      </c>
      <c r="Y49" s="44">
        <v>0</v>
      </c>
      <c r="Z49" s="44">
        <v>-1306412.9888365828</v>
      </c>
      <c r="AA49" s="44">
        <v>-643531.9756879136</v>
      </c>
      <c r="AB49" s="45">
        <v>-3.8687327858664924E-2</v>
      </c>
      <c r="AC49" s="2">
        <v>309</v>
      </c>
    </row>
    <row r="50" spans="1:29" x14ac:dyDescent="0.3">
      <c r="A50" s="1">
        <v>74</v>
      </c>
      <c r="B50" t="s">
        <v>8</v>
      </c>
      <c r="C50" s="4">
        <v>142405.29891464527</v>
      </c>
      <c r="D50" s="4">
        <v>859862.49078233237</v>
      </c>
      <c r="E50" s="4">
        <v>0</v>
      </c>
      <c r="F50" s="4">
        <v>19929850.402353231</v>
      </c>
      <c r="G50" s="4">
        <v>20932118.192050207</v>
      </c>
      <c r="H50" s="4">
        <v>135242.86711702723</v>
      </c>
      <c r="I50" s="4">
        <v>1196842.4427461675</v>
      </c>
      <c r="J50" s="4">
        <v>0</v>
      </c>
      <c r="K50" s="4">
        <v>18857675.005521148</v>
      </c>
      <c r="L50" s="4">
        <v>20189760.315384343</v>
      </c>
      <c r="M50" s="2">
        <v>4907.3692078140502</v>
      </c>
      <c r="N50" s="2">
        <v>227759.238111201</v>
      </c>
      <c r="O50" s="2">
        <v>0</v>
      </c>
      <c r="P50" s="2">
        <v>101613.66063021333</v>
      </c>
      <c r="Q50" s="44">
        <v>334280.26794922841</v>
      </c>
      <c r="R50" s="44">
        <v>-12069.801005432097</v>
      </c>
      <c r="S50" s="44">
        <v>109220.71385263416</v>
      </c>
      <c r="T50" s="44">
        <v>0</v>
      </c>
      <c r="U50" s="44">
        <v>-1173789.0574622958</v>
      </c>
      <c r="V50" s="44">
        <v>-1076638.1446150925</v>
      </c>
      <c r="W50" s="44">
        <v>-7162.4317976180464</v>
      </c>
      <c r="X50" s="44">
        <v>336979.95196383516</v>
      </c>
      <c r="Y50" s="44">
        <v>0</v>
      </c>
      <c r="Z50" s="44">
        <v>-1072175.3968320824</v>
      </c>
      <c r="AA50" s="44">
        <v>-742357.87666586414</v>
      </c>
      <c r="AB50" s="45">
        <v>-3.5465014570183521E-2</v>
      </c>
      <c r="AC50" s="2">
        <v>308</v>
      </c>
    </row>
    <row r="51" spans="1:29" x14ac:dyDescent="0.3">
      <c r="A51" s="1">
        <v>1711</v>
      </c>
      <c r="B51" t="s">
        <v>285</v>
      </c>
      <c r="C51" s="4">
        <v>25342.545979823892</v>
      </c>
      <c r="D51" s="4">
        <v>282096.34762928821</v>
      </c>
      <c r="E51" s="4">
        <v>2235370.5688551422</v>
      </c>
      <c r="F51" s="4">
        <v>4303044.6633138191</v>
      </c>
      <c r="G51" s="4">
        <v>6845854.1257780744</v>
      </c>
      <c r="H51" s="4">
        <v>7397.3984231096256</v>
      </c>
      <c r="I51" s="4">
        <v>416869.24879803555</v>
      </c>
      <c r="J51" s="4">
        <v>2143364.7707702951</v>
      </c>
      <c r="K51" s="4">
        <v>4038227.0443996806</v>
      </c>
      <c r="L51" s="4">
        <v>6605858.4623911204</v>
      </c>
      <c r="M51" s="2">
        <v>873.31883530219898</v>
      </c>
      <c r="N51" s="2">
        <v>74721.307067996764</v>
      </c>
      <c r="O51" s="2">
        <v>-130407.69490798072</v>
      </c>
      <c r="P51" s="2">
        <v>21939.357861060143</v>
      </c>
      <c r="Q51" s="44">
        <v>-32873.711143621622</v>
      </c>
      <c r="R51" s="44">
        <v>-18818.466392016464</v>
      </c>
      <c r="S51" s="44">
        <v>60051.594100750575</v>
      </c>
      <c r="T51" s="44">
        <v>38401.89682313356</v>
      </c>
      <c r="U51" s="44">
        <v>-286756.97677519865</v>
      </c>
      <c r="V51" s="44">
        <v>-207121.95224333237</v>
      </c>
      <c r="W51" s="44">
        <v>-17945.147556714266</v>
      </c>
      <c r="X51" s="44">
        <v>134772.90116874734</v>
      </c>
      <c r="Y51" s="44">
        <v>-92005.798084847163</v>
      </c>
      <c r="Z51" s="44">
        <v>-264817.61891413853</v>
      </c>
      <c r="AA51" s="44">
        <v>-239995.66338695399</v>
      </c>
      <c r="AB51" s="45">
        <v>-3.5057081114721673E-2</v>
      </c>
      <c r="AC51" s="2">
        <v>307</v>
      </c>
    </row>
    <row r="52" spans="1:29" x14ac:dyDescent="0.3">
      <c r="A52" s="1">
        <v>175</v>
      </c>
      <c r="B52" t="s">
        <v>35</v>
      </c>
      <c r="C52" s="4">
        <v>2292.7583580017949</v>
      </c>
      <c r="D52" s="4">
        <v>157915.52043292893</v>
      </c>
      <c r="E52" s="4">
        <v>3289268.7489346331</v>
      </c>
      <c r="F52" s="4">
        <v>370889.39515950892</v>
      </c>
      <c r="G52" s="4">
        <v>3820366.4228850729</v>
      </c>
      <c r="H52" s="4">
        <v>6002.2992473346767</v>
      </c>
      <c r="I52" s="4">
        <v>365480.94430726796</v>
      </c>
      <c r="J52" s="4">
        <v>2893712.2014443642</v>
      </c>
      <c r="K52" s="4">
        <v>422055.62108692696</v>
      </c>
      <c r="L52" s="4">
        <v>3687251.0660858941</v>
      </c>
      <c r="M52" s="2">
        <v>79.009783012078557</v>
      </c>
      <c r="N52" s="2">
        <v>41828.453974092925</v>
      </c>
      <c r="O52" s="2">
        <v>-191890.31181577657</v>
      </c>
      <c r="P52" s="2">
        <v>1891.0041154465193</v>
      </c>
      <c r="Q52" s="44">
        <v>-148091.84394322505</v>
      </c>
      <c r="R52" s="44">
        <v>3630.5311063208032</v>
      </c>
      <c r="S52" s="44">
        <v>165736.9699002461</v>
      </c>
      <c r="T52" s="44">
        <v>-203666.23567449237</v>
      </c>
      <c r="U52" s="44">
        <v>49275.221811971518</v>
      </c>
      <c r="V52" s="44">
        <v>14976.487144046288</v>
      </c>
      <c r="W52" s="44">
        <v>3709.5408893328818</v>
      </c>
      <c r="X52" s="44">
        <v>207565.42387433903</v>
      </c>
      <c r="Y52" s="44">
        <v>-395556.54749026895</v>
      </c>
      <c r="Z52" s="44">
        <v>51166.22592741804</v>
      </c>
      <c r="AA52" s="44">
        <v>-133115.35679917876</v>
      </c>
      <c r="AB52" s="45">
        <v>-3.4843609765225714E-2</v>
      </c>
      <c r="AC52" s="2">
        <v>306</v>
      </c>
    </row>
    <row r="53" spans="1:29" x14ac:dyDescent="0.3">
      <c r="A53" s="1">
        <v>917</v>
      </c>
      <c r="B53" t="s">
        <v>240</v>
      </c>
      <c r="C53" s="4">
        <v>905803.06920467445</v>
      </c>
      <c r="D53" s="4">
        <v>2725446.7955520153</v>
      </c>
      <c r="E53" s="4">
        <v>0</v>
      </c>
      <c r="F53" s="4">
        <v>63170271.406425118</v>
      </c>
      <c r="G53" s="4">
        <v>66801521.271181807</v>
      </c>
      <c r="H53" s="4">
        <v>834917.70005919854</v>
      </c>
      <c r="I53" s="4">
        <v>2263447.8930272739</v>
      </c>
      <c r="J53" s="4">
        <v>0</v>
      </c>
      <c r="K53" s="4">
        <v>61378508.229449488</v>
      </c>
      <c r="L53" s="4">
        <v>64476873.822535962</v>
      </c>
      <c r="M53" s="2">
        <v>31214.499207805344</v>
      </c>
      <c r="N53" s="2">
        <v>721912.73874822189</v>
      </c>
      <c r="O53" s="2">
        <v>0</v>
      </c>
      <c r="P53" s="2">
        <v>322077.80746076384</v>
      </c>
      <c r="Q53" s="44">
        <v>1075205.045416791</v>
      </c>
      <c r="R53" s="44">
        <v>-102099.86835328126</v>
      </c>
      <c r="S53" s="44">
        <v>-1183911.6412729633</v>
      </c>
      <c r="T53" s="44">
        <v>0</v>
      </c>
      <c r="U53" s="44">
        <v>-2113840.9844363942</v>
      </c>
      <c r="V53" s="44">
        <v>-3399852.494062636</v>
      </c>
      <c r="W53" s="44">
        <v>-70885.36914547591</v>
      </c>
      <c r="X53" s="44">
        <v>-461998.90252474137</v>
      </c>
      <c r="Y53" s="44">
        <v>0</v>
      </c>
      <c r="Z53" s="44">
        <v>-1791763.1769756302</v>
      </c>
      <c r="AA53" s="44">
        <v>-2324647.4486458451</v>
      </c>
      <c r="AB53" s="45">
        <v>-3.4799319003663148E-2</v>
      </c>
      <c r="AC53" s="2">
        <v>305</v>
      </c>
    </row>
    <row r="54" spans="1:29" x14ac:dyDescent="0.3">
      <c r="A54" s="1">
        <v>1680</v>
      </c>
      <c r="B54" t="s">
        <v>273</v>
      </c>
      <c r="C54" s="4">
        <v>16541.071911077437</v>
      </c>
      <c r="D54" s="4">
        <v>227138.10601793096</v>
      </c>
      <c r="E54" s="4">
        <v>2994152.749081214</v>
      </c>
      <c r="F54" s="4">
        <v>2270443.0695973607</v>
      </c>
      <c r="G54" s="4">
        <v>5508274.0161053957</v>
      </c>
      <c r="H54" s="4">
        <v>14350.92423622414</v>
      </c>
      <c r="I54" s="4">
        <v>355468.54039980617</v>
      </c>
      <c r="J54" s="4">
        <v>2890687.6001662496</v>
      </c>
      <c r="K54" s="4">
        <v>2065934.8790942535</v>
      </c>
      <c r="L54" s="4">
        <v>5326441.943896533</v>
      </c>
      <c r="M54" s="2">
        <v>570.01493328778997</v>
      </c>
      <c r="N54" s="2">
        <v>60164.040794007517</v>
      </c>
      <c r="O54" s="2">
        <v>-174673.74924330838</v>
      </c>
      <c r="P54" s="2">
        <v>11576.004179491736</v>
      </c>
      <c r="Q54" s="44">
        <v>-102363.68933652133</v>
      </c>
      <c r="R54" s="44">
        <v>-2760.1626081410868</v>
      </c>
      <c r="S54" s="44">
        <v>68166.3935878677</v>
      </c>
      <c r="T54" s="44">
        <v>71208.600328343979</v>
      </c>
      <c r="U54" s="44">
        <v>-216084.1946825989</v>
      </c>
      <c r="V54" s="44">
        <v>-79468.382872341419</v>
      </c>
      <c r="W54" s="44">
        <v>-2190.1476748532968</v>
      </c>
      <c r="X54" s="44">
        <v>128330.43438187521</v>
      </c>
      <c r="Y54" s="44">
        <v>-103465.1489149644</v>
      </c>
      <c r="Z54" s="44">
        <v>-204508.19050310715</v>
      </c>
      <c r="AA54" s="44">
        <v>-181832.07220886275</v>
      </c>
      <c r="AB54" s="45">
        <v>-3.3010716547000406E-2</v>
      </c>
      <c r="AC54" s="2">
        <v>304</v>
      </c>
    </row>
    <row r="55" spans="1:29" x14ac:dyDescent="0.3">
      <c r="A55" s="1">
        <v>1723</v>
      </c>
      <c r="B55" t="s">
        <v>289</v>
      </c>
      <c r="C55" s="4">
        <v>0</v>
      </c>
      <c r="D55" s="4">
        <v>52251.344166242983</v>
      </c>
      <c r="E55" s="4">
        <v>1211079.0780135419</v>
      </c>
      <c r="F55" s="4">
        <v>0</v>
      </c>
      <c r="G55" s="4">
        <v>1263330.4221797851</v>
      </c>
      <c r="H55" s="4">
        <v>0</v>
      </c>
      <c r="I55" s="4">
        <v>79398.217948934631</v>
      </c>
      <c r="J55" s="4">
        <v>1146697.6306685111</v>
      </c>
      <c r="K55" s="4">
        <v>0</v>
      </c>
      <c r="L55" s="4">
        <v>1226095.8486174457</v>
      </c>
      <c r="M55" s="2">
        <v>0</v>
      </c>
      <c r="N55" s="2">
        <v>13840.266862625862</v>
      </c>
      <c r="O55" s="2">
        <v>-70652.281601754905</v>
      </c>
      <c r="P55" s="2">
        <v>0</v>
      </c>
      <c r="Q55" s="44">
        <v>-56812.014739129045</v>
      </c>
      <c r="R55" s="44">
        <v>0</v>
      </c>
      <c r="S55" s="44">
        <v>13306.606920065786</v>
      </c>
      <c r="T55" s="44">
        <v>6270.834256724178</v>
      </c>
      <c r="U55" s="44">
        <v>0</v>
      </c>
      <c r="V55" s="44">
        <v>19577.441176789631</v>
      </c>
      <c r="W55" s="44">
        <v>0</v>
      </c>
      <c r="X55" s="44">
        <v>27146.873782691648</v>
      </c>
      <c r="Y55" s="44">
        <v>-64381.447345030727</v>
      </c>
      <c r="Z55" s="44">
        <v>0</v>
      </c>
      <c r="AA55" s="44">
        <v>-37234.573562339414</v>
      </c>
      <c r="AB55" s="45">
        <v>-2.9473345142827997E-2</v>
      </c>
      <c r="AC55" s="2">
        <v>303</v>
      </c>
    </row>
    <row r="56" spans="1:29" x14ac:dyDescent="0.3">
      <c r="A56" s="1">
        <v>797</v>
      </c>
      <c r="B56" t="s">
        <v>211</v>
      </c>
      <c r="C56" s="4">
        <v>55787.300106267547</v>
      </c>
      <c r="D56" s="4">
        <v>364786.73302317562</v>
      </c>
      <c r="E56" s="4">
        <v>0</v>
      </c>
      <c r="F56" s="4">
        <v>8455008.9064827431</v>
      </c>
      <c r="G56" s="4">
        <v>8875582.9396121874</v>
      </c>
      <c r="H56" s="4">
        <v>57961.228764440231</v>
      </c>
      <c r="I56" s="4">
        <v>628451.18123363343</v>
      </c>
      <c r="J56" s="4">
        <v>0</v>
      </c>
      <c r="K56" s="4">
        <v>7939208.0986913219</v>
      </c>
      <c r="L56" s="4">
        <v>8625620.5086893961</v>
      </c>
      <c r="M56" s="2">
        <v>1922.462723052673</v>
      </c>
      <c r="N56" s="2">
        <v>96624.226870089784</v>
      </c>
      <c r="O56" s="2">
        <v>0</v>
      </c>
      <c r="P56" s="2">
        <v>43108.422206085626</v>
      </c>
      <c r="Q56" s="44">
        <v>141655.11179922806</v>
      </c>
      <c r="R56" s="44">
        <v>251.46593512001164</v>
      </c>
      <c r="S56" s="44">
        <v>167040.22134036804</v>
      </c>
      <c r="T56" s="44">
        <v>0</v>
      </c>
      <c r="U56" s="44">
        <v>-558909.22999750683</v>
      </c>
      <c r="V56" s="44">
        <v>-391617.54272201943</v>
      </c>
      <c r="W56" s="44">
        <v>2173.9286581726847</v>
      </c>
      <c r="X56" s="44">
        <v>263664.44821045781</v>
      </c>
      <c r="Y56" s="44">
        <v>0</v>
      </c>
      <c r="Z56" s="44">
        <v>-515800.80779142119</v>
      </c>
      <c r="AA56" s="44">
        <v>-249962.43092279136</v>
      </c>
      <c r="AB56" s="45">
        <v>-2.8162931113763362E-2</v>
      </c>
      <c r="AC56" s="2">
        <v>302</v>
      </c>
    </row>
    <row r="57" spans="1:29" x14ac:dyDescent="0.3">
      <c r="A57" s="1">
        <v>268</v>
      </c>
      <c r="B57" t="s">
        <v>65</v>
      </c>
      <c r="C57" s="4">
        <v>3645079.7375638722</v>
      </c>
      <c r="D57" s="4">
        <v>4404945.490917691</v>
      </c>
      <c r="E57" s="4">
        <v>0</v>
      </c>
      <c r="F57" s="4">
        <v>102097609.33359905</v>
      </c>
      <c r="G57" s="4">
        <v>110147634.56208061</v>
      </c>
      <c r="H57" s="4">
        <v>3289989.7470101314</v>
      </c>
      <c r="I57" s="4">
        <v>2981146.9321072195</v>
      </c>
      <c r="J57" s="4">
        <v>0</v>
      </c>
      <c r="K57" s="4">
        <v>100857257.44443981</v>
      </c>
      <c r="L57" s="4">
        <v>107128394.12355717</v>
      </c>
      <c r="M57" s="2">
        <v>125611.56221349182</v>
      </c>
      <c r="N57" s="2">
        <v>1166776.1295413373</v>
      </c>
      <c r="O57" s="2">
        <v>0</v>
      </c>
      <c r="P57" s="2">
        <v>520551.41491455736</v>
      </c>
      <c r="Q57" s="44">
        <v>1812939.1066693864</v>
      </c>
      <c r="R57" s="44">
        <v>-480701.5527672327</v>
      </c>
      <c r="S57" s="44">
        <v>-2590574.688351809</v>
      </c>
      <c r="T57" s="44">
        <v>0</v>
      </c>
      <c r="U57" s="44">
        <v>-1760903.3040737896</v>
      </c>
      <c r="V57" s="44">
        <v>-4832179.5451928284</v>
      </c>
      <c r="W57" s="44">
        <v>-355089.99055374088</v>
      </c>
      <c r="X57" s="44">
        <v>-1423798.5588104718</v>
      </c>
      <c r="Y57" s="44">
        <v>0</v>
      </c>
      <c r="Z57" s="44">
        <v>-1240351.8891592324</v>
      </c>
      <c r="AA57" s="44">
        <v>-3019240.4385234416</v>
      </c>
      <c r="AB57" s="45">
        <v>-2.741085135897094E-2</v>
      </c>
      <c r="AC57" s="2">
        <v>301</v>
      </c>
    </row>
    <row r="58" spans="1:29" x14ac:dyDescent="0.3">
      <c r="A58" s="1">
        <v>34</v>
      </c>
      <c r="B58" t="s">
        <v>1</v>
      </c>
      <c r="C58" s="4">
        <v>2718771.5914045507</v>
      </c>
      <c r="D58" s="4">
        <v>3441870.939945756</v>
      </c>
      <c r="E58" s="4">
        <v>0</v>
      </c>
      <c r="F58" s="4">
        <v>79775514.890659839</v>
      </c>
      <c r="G58" s="4">
        <v>85936157.422010139</v>
      </c>
      <c r="H58" s="4">
        <v>2757298.4540797998</v>
      </c>
      <c r="I58" s="4">
        <v>3771448.3888338679</v>
      </c>
      <c r="J58" s="4">
        <v>0</v>
      </c>
      <c r="K58" s="4">
        <v>77090711.08556959</v>
      </c>
      <c r="L58" s="4">
        <v>83619457.928483263</v>
      </c>
      <c r="M58" s="2">
        <v>93690.446159136365</v>
      </c>
      <c r="N58" s="2">
        <v>911678.21757859597</v>
      </c>
      <c r="O58" s="2">
        <v>0</v>
      </c>
      <c r="P58" s="2">
        <v>406740.739797168</v>
      </c>
      <c r="Q58" s="44">
        <v>1412109.4035349004</v>
      </c>
      <c r="R58" s="44">
        <v>-55163.583483887254</v>
      </c>
      <c r="S58" s="44">
        <v>-582100.76869048411</v>
      </c>
      <c r="T58" s="44">
        <v>0</v>
      </c>
      <c r="U58" s="44">
        <v>-3091544.5448874165</v>
      </c>
      <c r="V58" s="44">
        <v>-3728808.8970617764</v>
      </c>
      <c r="W58" s="44">
        <v>38526.862675249111</v>
      </c>
      <c r="X58" s="44">
        <v>329577.44888811186</v>
      </c>
      <c r="Y58" s="44">
        <v>0</v>
      </c>
      <c r="Z58" s="44">
        <v>-2684803.8050902486</v>
      </c>
      <c r="AA58" s="44">
        <v>-2316699.493526876</v>
      </c>
      <c r="AB58" s="45">
        <v>-2.6958378906217169E-2</v>
      </c>
      <c r="AC58" s="2">
        <v>300</v>
      </c>
    </row>
    <row r="59" spans="1:29" x14ac:dyDescent="0.3">
      <c r="A59" s="1">
        <v>1900</v>
      </c>
      <c r="B59" t="s">
        <v>313</v>
      </c>
      <c r="C59" s="4">
        <v>358213.31602896162</v>
      </c>
      <c r="D59" s="4">
        <v>1396528.7048985183</v>
      </c>
      <c r="E59" s="4">
        <v>0</v>
      </c>
      <c r="F59" s="4">
        <v>32368673.444397494</v>
      </c>
      <c r="G59" s="4">
        <v>34123415.465324976</v>
      </c>
      <c r="H59" s="4">
        <v>484390.26895996486</v>
      </c>
      <c r="I59" s="4">
        <v>1345421.8110803305</v>
      </c>
      <c r="J59" s="4">
        <v>0</v>
      </c>
      <c r="K59" s="4">
        <v>31377850.496980894</v>
      </c>
      <c r="L59" s="4">
        <v>33207662.577021189</v>
      </c>
      <c r="M59" s="2">
        <v>12344.238664623908</v>
      </c>
      <c r="N59" s="2">
        <v>369910.67436691618</v>
      </c>
      <c r="O59" s="2">
        <v>0</v>
      </c>
      <c r="P59" s="2">
        <v>165033.82273460733</v>
      </c>
      <c r="Q59" s="44">
        <v>547288.7357661475</v>
      </c>
      <c r="R59" s="44">
        <v>113832.71426637933</v>
      </c>
      <c r="S59" s="44">
        <v>-421017.56818510394</v>
      </c>
      <c r="T59" s="44">
        <v>0</v>
      </c>
      <c r="U59" s="44">
        <v>-1155856.7701512072</v>
      </c>
      <c r="V59" s="44">
        <v>-1463041.624069934</v>
      </c>
      <c r="W59" s="44">
        <v>126176.95293100324</v>
      </c>
      <c r="X59" s="44">
        <v>-51106.89381818776</v>
      </c>
      <c r="Y59" s="44">
        <v>0</v>
      </c>
      <c r="Z59" s="44">
        <v>-990822.94741659984</v>
      </c>
      <c r="AA59" s="44">
        <v>-915752.88830378652</v>
      </c>
      <c r="AB59" s="45">
        <v>-2.6836495579826782E-2</v>
      </c>
      <c r="AC59" s="2">
        <v>299</v>
      </c>
    </row>
    <row r="60" spans="1:29" x14ac:dyDescent="0.3">
      <c r="A60" s="1">
        <v>984</v>
      </c>
      <c r="B60" t="s">
        <v>251</v>
      </c>
      <c r="C60" s="4">
        <v>513801.47296368494</v>
      </c>
      <c r="D60" s="4">
        <v>563627.97210503323</v>
      </c>
      <c r="E60" s="4">
        <v>0</v>
      </c>
      <c r="F60" s="4">
        <v>13063741.338937629</v>
      </c>
      <c r="G60" s="4">
        <v>14141170.784006348</v>
      </c>
      <c r="H60" s="4">
        <v>431949.15722070937</v>
      </c>
      <c r="I60" s="4">
        <v>1006938.7426239729</v>
      </c>
      <c r="J60" s="4">
        <v>0</v>
      </c>
      <c r="K60" s="4">
        <v>12328633.481546149</v>
      </c>
      <c r="L60" s="4">
        <v>13767521.381390832</v>
      </c>
      <c r="M60" s="2">
        <v>17705.896806991517</v>
      </c>
      <c r="N60" s="2">
        <v>149293.03101476943</v>
      </c>
      <c r="O60" s="2">
        <v>0</v>
      </c>
      <c r="P60" s="2">
        <v>66606.349379268635</v>
      </c>
      <c r="Q60" s="44">
        <v>233605.27720102959</v>
      </c>
      <c r="R60" s="44">
        <v>-99558.21254996708</v>
      </c>
      <c r="S60" s="44">
        <v>294017.73950417025</v>
      </c>
      <c r="T60" s="44">
        <v>0</v>
      </c>
      <c r="U60" s="44">
        <v>-801714.20677074895</v>
      </c>
      <c r="V60" s="44">
        <v>-607254.6798165451</v>
      </c>
      <c r="W60" s="44">
        <v>-81852.315742975567</v>
      </c>
      <c r="X60" s="44">
        <v>443310.77051893971</v>
      </c>
      <c r="Y60" s="44">
        <v>0</v>
      </c>
      <c r="Z60" s="44">
        <v>-735107.85739148036</v>
      </c>
      <c r="AA60" s="44">
        <v>-373649.40261551552</v>
      </c>
      <c r="AB60" s="45">
        <v>-2.642280531949396E-2</v>
      </c>
      <c r="AC60" s="2">
        <v>298</v>
      </c>
    </row>
    <row r="61" spans="1:29" x14ac:dyDescent="0.3">
      <c r="A61" s="1">
        <v>114</v>
      </c>
      <c r="B61" t="s">
        <v>19</v>
      </c>
      <c r="C61" s="4">
        <v>1437204.5981216789</v>
      </c>
      <c r="D61" s="4">
        <v>2123018.4127824823</v>
      </c>
      <c r="E61" s="4">
        <v>0</v>
      </c>
      <c r="F61" s="4">
        <v>49207216.062768213</v>
      </c>
      <c r="G61" s="4">
        <v>52767438.092029557</v>
      </c>
      <c r="H61" s="4">
        <v>1540112.6500265547</v>
      </c>
      <c r="I61" s="4">
        <v>3645032.3217936563</v>
      </c>
      <c r="J61" s="4">
        <v>0</v>
      </c>
      <c r="K61" s="4">
        <v>46190273.047366329</v>
      </c>
      <c r="L61" s="4">
        <v>51375418.019186534</v>
      </c>
      <c r="M61" s="2">
        <v>49526.904152481351</v>
      </c>
      <c r="N61" s="2">
        <v>562342.30632790003</v>
      </c>
      <c r="O61" s="2">
        <v>0</v>
      </c>
      <c r="P61" s="2">
        <v>250886.2461390738</v>
      </c>
      <c r="Q61" s="44">
        <v>862755.45661945525</v>
      </c>
      <c r="R61" s="44">
        <v>53381.147752394434</v>
      </c>
      <c r="S61" s="44">
        <v>959671.60268327396</v>
      </c>
      <c r="T61" s="44">
        <v>0</v>
      </c>
      <c r="U61" s="44">
        <v>-3267829.2615409587</v>
      </c>
      <c r="V61" s="44">
        <v>-2254775.5294624781</v>
      </c>
      <c r="W61" s="44">
        <v>102908.05190487579</v>
      </c>
      <c r="X61" s="44">
        <v>1522013.909011174</v>
      </c>
      <c r="Y61" s="44">
        <v>0</v>
      </c>
      <c r="Z61" s="44">
        <v>-3016943.0154018849</v>
      </c>
      <c r="AA61" s="44">
        <v>-1392020.0728430226</v>
      </c>
      <c r="AB61" s="45">
        <v>-2.6380285327008993E-2</v>
      </c>
      <c r="AC61" s="2">
        <v>297</v>
      </c>
    </row>
    <row r="62" spans="1:29" x14ac:dyDescent="0.3">
      <c r="A62" s="1">
        <v>715</v>
      </c>
      <c r="B62" t="s">
        <v>187</v>
      </c>
      <c r="C62" s="4">
        <v>117447.79720997236</v>
      </c>
      <c r="D62" s="4">
        <v>667186.40741152468</v>
      </c>
      <c r="E62" s="4">
        <v>0</v>
      </c>
      <c r="F62" s="4">
        <v>15464013.644899409</v>
      </c>
      <c r="G62" s="4">
        <v>16248647.849520907</v>
      </c>
      <c r="H62" s="4">
        <v>104882.2234785109</v>
      </c>
      <c r="I62" s="4">
        <v>708095.96248497302</v>
      </c>
      <c r="J62" s="4">
        <v>0</v>
      </c>
      <c r="K62" s="4">
        <v>15037044.284279739</v>
      </c>
      <c r="L62" s="4">
        <v>15850022.470243223</v>
      </c>
      <c r="M62" s="2">
        <v>4047.3192215920635</v>
      </c>
      <c r="N62" s="2">
        <v>176723.45224867496</v>
      </c>
      <c r="O62" s="2">
        <v>0</v>
      </c>
      <c r="P62" s="2">
        <v>78844.29650853065</v>
      </c>
      <c r="Q62" s="44">
        <v>259615.06797879768</v>
      </c>
      <c r="R62" s="44">
        <v>-16612.892953053517</v>
      </c>
      <c r="S62" s="44">
        <v>-135813.89717522662</v>
      </c>
      <c r="T62" s="44">
        <v>0</v>
      </c>
      <c r="U62" s="44">
        <v>-505813.6571282004</v>
      </c>
      <c r="V62" s="44">
        <v>-658240.44725648151</v>
      </c>
      <c r="W62" s="44">
        <v>-12565.573731461453</v>
      </c>
      <c r="X62" s="44">
        <v>40909.55507344834</v>
      </c>
      <c r="Y62" s="44">
        <v>0</v>
      </c>
      <c r="Z62" s="44">
        <v>-426969.36061966978</v>
      </c>
      <c r="AA62" s="44">
        <v>-398625.37927768379</v>
      </c>
      <c r="AB62" s="45">
        <v>-2.4532833929897576E-2</v>
      </c>
      <c r="AC62" s="2">
        <v>296</v>
      </c>
    </row>
    <row r="63" spans="1:29" x14ac:dyDescent="0.3">
      <c r="A63" s="1">
        <v>534</v>
      </c>
      <c r="B63" t="s">
        <v>153</v>
      </c>
      <c r="C63" s="4">
        <v>8877.3679773488784</v>
      </c>
      <c r="D63" s="4">
        <v>165500.41503891561</v>
      </c>
      <c r="E63" s="4">
        <v>2599071.1039840919</v>
      </c>
      <c r="F63" s="4">
        <v>1236889.353195477</v>
      </c>
      <c r="G63" s="4">
        <v>4010337.2599211009</v>
      </c>
      <c r="H63" s="4">
        <v>9137.5049129586259</v>
      </c>
      <c r="I63" s="4">
        <v>175588.52485903955</v>
      </c>
      <c r="J63" s="4">
        <v>2532922.2104521352</v>
      </c>
      <c r="K63" s="4">
        <v>1194914.6002719346</v>
      </c>
      <c r="L63" s="4">
        <v>3912562.8404960679</v>
      </c>
      <c r="M63" s="2">
        <v>305.91925012978646</v>
      </c>
      <c r="N63" s="2">
        <v>43837.530815020735</v>
      </c>
      <c r="O63" s="2">
        <v>-151625.36193992014</v>
      </c>
      <c r="P63" s="2">
        <v>6306.3621871385931</v>
      </c>
      <c r="Q63" s="44">
        <v>-101175.54968763102</v>
      </c>
      <c r="R63" s="44">
        <v>-45.782314520038938</v>
      </c>
      <c r="S63" s="44">
        <v>-33749.420994896798</v>
      </c>
      <c r="T63" s="44">
        <v>85476.468407963432</v>
      </c>
      <c r="U63" s="44">
        <v>-48281.115110680992</v>
      </c>
      <c r="V63" s="44">
        <v>3401.1302625979879</v>
      </c>
      <c r="W63" s="44">
        <v>260.13693560974752</v>
      </c>
      <c r="X63" s="44">
        <v>10088.109820123937</v>
      </c>
      <c r="Y63" s="44">
        <v>-66148.89353195671</v>
      </c>
      <c r="Z63" s="44">
        <v>-41974.752923542401</v>
      </c>
      <c r="AA63" s="44">
        <v>-97774.419425033033</v>
      </c>
      <c r="AB63" s="45">
        <v>-2.4380597712362138E-2</v>
      </c>
      <c r="AC63" s="2">
        <v>295</v>
      </c>
    </row>
    <row r="64" spans="1:29" x14ac:dyDescent="0.3">
      <c r="A64" s="1">
        <v>275</v>
      </c>
      <c r="B64" t="s">
        <v>69</v>
      </c>
      <c r="C64" s="4">
        <v>117447.59863465208</v>
      </c>
      <c r="D64" s="4">
        <v>600797.93315626332</v>
      </c>
      <c r="E64" s="4">
        <v>0</v>
      </c>
      <c r="F64" s="4">
        <v>13925264.862935418</v>
      </c>
      <c r="G64" s="4">
        <v>14643510.394726336</v>
      </c>
      <c r="H64" s="4">
        <v>77281.638352586975</v>
      </c>
      <c r="I64" s="4">
        <v>892095.03554826858</v>
      </c>
      <c r="J64" s="4">
        <v>0</v>
      </c>
      <c r="K64" s="4">
        <v>13331910.896725625</v>
      </c>
      <c r="L64" s="4">
        <v>14301287.570626481</v>
      </c>
      <c r="M64" s="2">
        <v>4047.312378571336</v>
      </c>
      <c r="N64" s="2">
        <v>159138.56108545398</v>
      </c>
      <c r="O64" s="2">
        <v>0</v>
      </c>
      <c r="P64" s="2">
        <v>70998.88405590225</v>
      </c>
      <c r="Q64" s="44">
        <v>234184.75751992757</v>
      </c>
      <c r="R64" s="44">
        <v>-44213.272660636445</v>
      </c>
      <c r="S64" s="44">
        <v>132158.54130655128</v>
      </c>
      <c r="T64" s="44">
        <v>0</v>
      </c>
      <c r="U64" s="44">
        <v>-664352.85026569571</v>
      </c>
      <c r="V64" s="44">
        <v>-576407.58161978307</v>
      </c>
      <c r="W64" s="44">
        <v>-40165.960282065105</v>
      </c>
      <c r="X64" s="44">
        <v>291297.10239200527</v>
      </c>
      <c r="Y64" s="44">
        <v>0</v>
      </c>
      <c r="Z64" s="44">
        <v>-593353.96620979346</v>
      </c>
      <c r="AA64" s="44">
        <v>-342222.8240998555</v>
      </c>
      <c r="AB64" s="45">
        <v>-2.3370272214448148E-2</v>
      </c>
      <c r="AC64" s="2">
        <v>294</v>
      </c>
    </row>
    <row r="65" spans="1:29" x14ac:dyDescent="0.3">
      <c r="A65" s="1">
        <v>1706</v>
      </c>
      <c r="B65" t="s">
        <v>282</v>
      </c>
      <c r="C65" s="4">
        <v>5757.8974584095658</v>
      </c>
      <c r="D65" s="4">
        <v>157205.19081152533</v>
      </c>
      <c r="E65" s="4">
        <v>2829175.298990882</v>
      </c>
      <c r="F65" s="4">
        <v>814518.86017230491</v>
      </c>
      <c r="G65" s="4">
        <v>3806656.2673654696</v>
      </c>
      <c r="H65" s="4">
        <v>6293.9822309454394</v>
      </c>
      <c r="I65" s="4">
        <v>393036.40775708086</v>
      </c>
      <c r="J65" s="4">
        <v>2618489.4752112255</v>
      </c>
      <c r="K65" s="4">
        <v>702055.8600846323</v>
      </c>
      <c r="L65" s="4">
        <v>3719875.7252838844</v>
      </c>
      <c r="M65" s="2">
        <v>198.42048648825917</v>
      </c>
      <c r="N65" s="2">
        <v>41640.302804443105</v>
      </c>
      <c r="O65" s="2">
        <v>-165049.24703422037</v>
      </c>
      <c r="P65" s="2">
        <v>4152.8782887745156</v>
      </c>
      <c r="Q65" s="44">
        <v>-119057.6454545145</v>
      </c>
      <c r="R65" s="44">
        <v>337.66428604761438</v>
      </c>
      <c r="S65" s="44">
        <v>194190.91414111241</v>
      </c>
      <c r="T65" s="44">
        <v>-45636.576745436178</v>
      </c>
      <c r="U65" s="44">
        <v>-116615.87837644713</v>
      </c>
      <c r="V65" s="44">
        <v>32277.103372929341</v>
      </c>
      <c r="W65" s="44">
        <v>536.08477253587353</v>
      </c>
      <c r="X65" s="44">
        <v>235831.21694555553</v>
      </c>
      <c r="Y65" s="44">
        <v>-210685.82377965655</v>
      </c>
      <c r="Z65" s="44">
        <v>-112463.00008767261</v>
      </c>
      <c r="AA65" s="44">
        <v>-86780.542081585154</v>
      </c>
      <c r="AB65" s="45">
        <v>-2.2797052317425202E-2</v>
      </c>
      <c r="AC65" s="2">
        <v>293</v>
      </c>
    </row>
    <row r="66" spans="1:29" x14ac:dyDescent="0.3">
      <c r="A66" s="1">
        <v>1641</v>
      </c>
      <c r="B66" t="s">
        <v>264</v>
      </c>
      <c r="C66" s="4">
        <v>24183.719907922125</v>
      </c>
      <c r="D66" s="4">
        <v>163691.32607059611</v>
      </c>
      <c r="E66" s="4">
        <v>2468491.4551073285</v>
      </c>
      <c r="F66" s="4">
        <v>1325538.0271900231</v>
      </c>
      <c r="G66" s="4">
        <v>3981904.5282758703</v>
      </c>
      <c r="H66" s="4">
        <v>26669.782993137262</v>
      </c>
      <c r="I66" s="4">
        <v>375991.30939409637</v>
      </c>
      <c r="J66" s="4">
        <v>2326139.3609727211</v>
      </c>
      <c r="K66" s="4">
        <v>1163490.5507456884</v>
      </c>
      <c r="L66" s="4">
        <v>3892291.0041056434</v>
      </c>
      <c r="M66" s="2">
        <v>833.38501664653654</v>
      </c>
      <c r="N66" s="2">
        <v>43358.341724303515</v>
      </c>
      <c r="O66" s="2">
        <v>-144007.56860884238</v>
      </c>
      <c r="P66" s="2">
        <v>6758.343315583822</v>
      </c>
      <c r="Q66" s="44">
        <v>-93057.498552308505</v>
      </c>
      <c r="R66" s="44">
        <v>1652.6780685686006</v>
      </c>
      <c r="S66" s="44">
        <v>168941.64159919674</v>
      </c>
      <c r="T66" s="44">
        <v>1655.4744742350304</v>
      </c>
      <c r="U66" s="44">
        <v>-168805.81975991855</v>
      </c>
      <c r="V66" s="44">
        <v>3443.974382081622</v>
      </c>
      <c r="W66" s="44">
        <v>2486.0630852151371</v>
      </c>
      <c r="X66" s="44">
        <v>212299.98332350026</v>
      </c>
      <c r="Y66" s="44">
        <v>-142352.09413460735</v>
      </c>
      <c r="Z66" s="44">
        <v>-162047.47644433472</v>
      </c>
      <c r="AA66" s="44">
        <v>-89613.524170226883</v>
      </c>
      <c r="AB66" s="45">
        <v>-2.2505191556922825E-2</v>
      </c>
      <c r="AC66" s="2">
        <v>292</v>
      </c>
    </row>
    <row r="67" spans="1:29" x14ac:dyDescent="0.3">
      <c r="A67" s="1">
        <v>1507</v>
      </c>
      <c r="B67" t="s">
        <v>256</v>
      </c>
      <c r="C67" s="4">
        <v>45510.893272034249</v>
      </c>
      <c r="D67" s="4">
        <v>251902.71277211441</v>
      </c>
      <c r="E67" s="4">
        <v>0</v>
      </c>
      <c r="F67" s="4">
        <v>5838588.6526198816</v>
      </c>
      <c r="G67" s="4">
        <v>6136002.2586640306</v>
      </c>
      <c r="H67" s="4">
        <v>44160.936201478275</v>
      </c>
      <c r="I67" s="4">
        <v>540531.21986563271</v>
      </c>
      <c r="J67" s="4">
        <v>0</v>
      </c>
      <c r="K67" s="4">
        <v>5415117.3102242276</v>
      </c>
      <c r="L67" s="4">
        <v>5999809.4662913391</v>
      </c>
      <c r="M67" s="2">
        <v>1568.3317823528253</v>
      </c>
      <c r="N67" s="2">
        <v>66723.657043024868</v>
      </c>
      <c r="O67" s="2">
        <v>0</v>
      </c>
      <c r="P67" s="2">
        <v>29768.43046632599</v>
      </c>
      <c r="Q67" s="44">
        <v>98060.419291703671</v>
      </c>
      <c r="R67" s="44">
        <v>-2918.2888529087995</v>
      </c>
      <c r="S67" s="44">
        <v>221904.85005049341</v>
      </c>
      <c r="T67" s="44">
        <v>0</v>
      </c>
      <c r="U67" s="44">
        <v>-453239.77286197996</v>
      </c>
      <c r="V67" s="44">
        <v>-234253.21166439512</v>
      </c>
      <c r="W67" s="44">
        <v>-1349.9570705559743</v>
      </c>
      <c r="X67" s="44">
        <v>288628.50709351827</v>
      </c>
      <c r="Y67" s="44">
        <v>0</v>
      </c>
      <c r="Z67" s="44">
        <v>-423471.34239565395</v>
      </c>
      <c r="AA67" s="44">
        <v>-136192.79237269145</v>
      </c>
      <c r="AB67" s="45">
        <v>-2.2195688109532118E-2</v>
      </c>
      <c r="AC67" s="2">
        <v>291</v>
      </c>
    </row>
    <row r="68" spans="1:29" x14ac:dyDescent="0.3">
      <c r="A68" s="1">
        <v>308</v>
      </c>
      <c r="B68" t="s">
        <v>84</v>
      </c>
      <c r="C68" s="4">
        <v>48036.037553448841</v>
      </c>
      <c r="D68" s="4">
        <v>228155.25038480549</v>
      </c>
      <c r="E68" s="4">
        <v>3184306.5863719634</v>
      </c>
      <c r="F68" s="4">
        <v>2103864.5542757809</v>
      </c>
      <c r="G68" s="4">
        <v>5564363.4090133393</v>
      </c>
      <c r="H68" s="4">
        <v>48647.687319548473</v>
      </c>
      <c r="I68" s="4">
        <v>180679.3318675172</v>
      </c>
      <c r="J68" s="4">
        <v>3189245.9131605471</v>
      </c>
      <c r="K68" s="4">
        <v>2025433.8450351451</v>
      </c>
      <c r="L68" s="4">
        <v>5444006.7773827584</v>
      </c>
      <c r="M68" s="2">
        <v>1655.3497190893586</v>
      </c>
      <c r="N68" s="2">
        <v>60433.460647218773</v>
      </c>
      <c r="O68" s="2">
        <v>-185766.99881207856</v>
      </c>
      <c r="P68" s="2">
        <v>10726.692600004257</v>
      </c>
      <c r="Q68" s="44">
        <v>-112951.49584576616</v>
      </c>
      <c r="R68" s="44">
        <v>-1043.6999529897266</v>
      </c>
      <c r="S68" s="44">
        <v>-107909.37916450706</v>
      </c>
      <c r="T68" s="44">
        <v>190706.32560066233</v>
      </c>
      <c r="U68" s="44">
        <v>-89157.401840640116</v>
      </c>
      <c r="V68" s="44">
        <v>-7405.1357848147163</v>
      </c>
      <c r="W68" s="44">
        <v>611.64976609963196</v>
      </c>
      <c r="X68" s="44">
        <v>-47475.918517288286</v>
      </c>
      <c r="Y68" s="44">
        <v>4939.3267885837704</v>
      </c>
      <c r="Z68" s="44">
        <v>-78430.709240635857</v>
      </c>
      <c r="AA68" s="44">
        <v>-120356.63163058087</v>
      </c>
      <c r="AB68" s="45">
        <v>-2.1629901353247927E-2</v>
      </c>
      <c r="AC68" s="2">
        <v>290</v>
      </c>
    </row>
    <row r="69" spans="1:29" x14ac:dyDescent="0.3">
      <c r="A69" s="1">
        <v>718</v>
      </c>
      <c r="B69" t="s">
        <v>190</v>
      </c>
      <c r="C69" s="4">
        <v>728142.2259523432</v>
      </c>
      <c r="D69" s="4">
        <v>1022551.8271069237</v>
      </c>
      <c r="E69" s="4">
        <v>0</v>
      </c>
      <c r="F69" s="4">
        <v>23700655.815736495</v>
      </c>
      <c r="G69" s="4">
        <v>25451349.86879576</v>
      </c>
      <c r="H69" s="4">
        <v>634813.45789625018</v>
      </c>
      <c r="I69" s="4">
        <v>572524.82275873388</v>
      </c>
      <c r="J69" s="4">
        <v>0</v>
      </c>
      <c r="K69" s="4">
        <v>23709399.765943289</v>
      </c>
      <c r="L69" s="4">
        <v>24916738.046598274</v>
      </c>
      <c r="M69" s="2">
        <v>25092.203490892902</v>
      </c>
      <c r="N69" s="2">
        <v>270852.17411820474</v>
      </c>
      <c r="O69" s="2">
        <v>0</v>
      </c>
      <c r="P69" s="2">
        <v>120839.36146803075</v>
      </c>
      <c r="Q69" s="44">
        <v>416783.73907712835</v>
      </c>
      <c r="R69" s="44">
        <v>-118420.97154698592</v>
      </c>
      <c r="S69" s="44">
        <v>-720879.17846639454</v>
      </c>
      <c r="T69" s="44">
        <v>0</v>
      </c>
      <c r="U69" s="44">
        <v>-112095.41126123691</v>
      </c>
      <c r="V69" s="44">
        <v>-951395.56127461407</v>
      </c>
      <c r="W69" s="44">
        <v>-93328.768056093017</v>
      </c>
      <c r="X69" s="44">
        <v>-450027.0043481898</v>
      </c>
      <c r="Y69" s="44">
        <v>0</v>
      </c>
      <c r="Z69" s="44">
        <v>8743.9502067938447</v>
      </c>
      <c r="AA69" s="44">
        <v>-534611.82219748572</v>
      </c>
      <c r="AB69" s="45">
        <v>-2.1005244317235151E-2</v>
      </c>
      <c r="AC69" s="2">
        <v>289</v>
      </c>
    </row>
    <row r="70" spans="1:29" x14ac:dyDescent="0.3">
      <c r="A70" s="1">
        <v>1681</v>
      </c>
      <c r="B70" t="s">
        <v>274</v>
      </c>
      <c r="C70" s="4">
        <v>35920.043546064313</v>
      </c>
      <c r="D70" s="4">
        <v>306997.70022644085</v>
      </c>
      <c r="E70" s="4">
        <v>4101727.6078851782</v>
      </c>
      <c r="F70" s="4">
        <v>3013849.9466290344</v>
      </c>
      <c r="G70" s="4">
        <v>7458495.2982867183</v>
      </c>
      <c r="H70" s="4">
        <v>24570.924097821509</v>
      </c>
      <c r="I70" s="4">
        <v>715539.59577783721</v>
      </c>
      <c r="J70" s="4">
        <v>3785093.6232570889</v>
      </c>
      <c r="K70" s="4">
        <v>2786148.9167488948</v>
      </c>
      <c r="L70" s="4">
        <v>7311353.0598816425</v>
      </c>
      <c r="M70" s="2">
        <v>1237.8255372853089</v>
      </c>
      <c r="N70" s="2">
        <v>81317.144374850002</v>
      </c>
      <c r="O70" s="2">
        <v>-239287.77176246102</v>
      </c>
      <c r="P70" s="2">
        <v>15366.313318186712</v>
      </c>
      <c r="Q70" s="44">
        <v>-141366.48853213902</v>
      </c>
      <c r="R70" s="44">
        <v>-12586.944985528113</v>
      </c>
      <c r="S70" s="44">
        <v>327224.75117654633</v>
      </c>
      <c r="T70" s="44">
        <v>-77346.212865628215</v>
      </c>
      <c r="U70" s="44">
        <v>-243067.34319832621</v>
      </c>
      <c r="V70" s="44">
        <v>-5775.7498729368381</v>
      </c>
      <c r="W70" s="44">
        <v>-11349.119448242804</v>
      </c>
      <c r="X70" s="44">
        <v>408541.8955513963</v>
      </c>
      <c r="Y70" s="44">
        <v>-316633.98462808924</v>
      </c>
      <c r="Z70" s="44">
        <v>-227701.02988013951</v>
      </c>
      <c r="AA70" s="44">
        <v>-147142.23840507586</v>
      </c>
      <c r="AB70" s="45">
        <v>-1.9728139862054444E-2</v>
      </c>
      <c r="AC70" s="2">
        <v>288</v>
      </c>
    </row>
    <row r="71" spans="1:29" x14ac:dyDescent="0.3">
      <c r="A71" s="1">
        <v>995</v>
      </c>
      <c r="B71" t="s">
        <v>255</v>
      </c>
      <c r="C71" s="4">
        <v>729620.6648018714</v>
      </c>
      <c r="D71" s="4">
        <v>1365227.3565445808</v>
      </c>
      <c r="E71" s="4">
        <v>0</v>
      </c>
      <c r="F71" s="4">
        <v>31643172.336053606</v>
      </c>
      <c r="G71" s="4">
        <v>33738021.339054652</v>
      </c>
      <c r="H71" s="4">
        <v>789376.73460142408</v>
      </c>
      <c r="I71" s="4">
        <v>1981376.2520263642</v>
      </c>
      <c r="J71" s="4">
        <v>0</v>
      </c>
      <c r="K71" s="4">
        <v>30308887.190629967</v>
      </c>
      <c r="L71" s="4">
        <v>33079640.177257754</v>
      </c>
      <c r="M71" s="2">
        <v>25143.151351268232</v>
      </c>
      <c r="N71" s="2">
        <v>361619.61465752037</v>
      </c>
      <c r="O71" s="2">
        <v>0</v>
      </c>
      <c r="P71" s="2">
        <v>161334.80734202842</v>
      </c>
      <c r="Q71" s="44">
        <v>548097.57335081697</v>
      </c>
      <c r="R71" s="44">
        <v>34612.918448284443</v>
      </c>
      <c r="S71" s="44">
        <v>254529.28082426306</v>
      </c>
      <c r="T71" s="44">
        <v>0</v>
      </c>
      <c r="U71" s="44">
        <v>-1495619.952765668</v>
      </c>
      <c r="V71" s="44">
        <v>-1206478.7351477146</v>
      </c>
      <c r="W71" s="44">
        <v>59756.069799552672</v>
      </c>
      <c r="X71" s="44">
        <v>616148.89548178343</v>
      </c>
      <c r="Y71" s="44">
        <v>0</v>
      </c>
      <c r="Z71" s="44">
        <v>-1334285.1454236396</v>
      </c>
      <c r="AA71" s="44">
        <v>-658381.16179689765</v>
      </c>
      <c r="AB71" s="45">
        <v>-1.9514516135383582E-2</v>
      </c>
      <c r="AC71" s="2">
        <v>287</v>
      </c>
    </row>
    <row r="72" spans="1:29" x14ac:dyDescent="0.3">
      <c r="A72" s="1">
        <v>214</v>
      </c>
      <c r="B72" t="s">
        <v>48</v>
      </c>
      <c r="C72" s="4">
        <v>10338.337006988311</v>
      </c>
      <c r="D72" s="4">
        <v>153552.26129382255</v>
      </c>
      <c r="E72" s="4">
        <v>1721089.621718633</v>
      </c>
      <c r="F72" s="4">
        <v>1837937.1172481936</v>
      </c>
      <c r="G72" s="4">
        <v>3722918.3179484387</v>
      </c>
      <c r="H72" s="4">
        <v>13258.217071088815</v>
      </c>
      <c r="I72" s="4">
        <v>200388.28081138598</v>
      </c>
      <c r="J72" s="4">
        <v>1559192.9079478043</v>
      </c>
      <c r="K72" s="4">
        <v>1879289.6123779893</v>
      </c>
      <c r="L72" s="4">
        <v>3652129.0182082686</v>
      </c>
      <c r="M72" s="2">
        <v>356.26509037776617</v>
      </c>
      <c r="N72" s="2">
        <v>40672.719670227154</v>
      </c>
      <c r="O72" s="2">
        <v>-100405.42423949215</v>
      </c>
      <c r="P72" s="2">
        <v>9370.8439712963827</v>
      </c>
      <c r="Q72" s="44">
        <v>-50005.595507590842</v>
      </c>
      <c r="R72" s="44">
        <v>2563.6149737227374</v>
      </c>
      <c r="S72" s="44">
        <v>6163.299847336275</v>
      </c>
      <c r="T72" s="44">
        <v>-61491.28953133653</v>
      </c>
      <c r="U72" s="44">
        <v>31981.651158499364</v>
      </c>
      <c r="V72" s="44">
        <v>-20783.704232579286</v>
      </c>
      <c r="W72" s="44">
        <v>2919.8800641005037</v>
      </c>
      <c r="X72" s="44">
        <v>46836.019517563429</v>
      </c>
      <c r="Y72" s="44">
        <v>-161896.71377082868</v>
      </c>
      <c r="Z72" s="44">
        <v>41352.495129795745</v>
      </c>
      <c r="AA72" s="44">
        <v>-70789.299740170129</v>
      </c>
      <c r="AB72" s="45">
        <v>-1.901446491557179E-2</v>
      </c>
      <c r="AC72" s="2">
        <v>286</v>
      </c>
    </row>
    <row r="73" spans="1:29" x14ac:dyDescent="0.3">
      <c r="A73" s="1">
        <v>1945</v>
      </c>
      <c r="B73" t="s">
        <v>325</v>
      </c>
      <c r="C73" s="4">
        <v>170149.27832124924</v>
      </c>
      <c r="D73" s="4">
        <v>437226.23877826531</v>
      </c>
      <c r="E73" s="4">
        <v>2221070.2345969584</v>
      </c>
      <c r="F73" s="4">
        <v>7912937.9635118321</v>
      </c>
      <c r="G73" s="4">
        <v>10741383.715208305</v>
      </c>
      <c r="H73" s="4">
        <v>174522.91584483712</v>
      </c>
      <c r="I73" s="4">
        <v>401251.96145420626</v>
      </c>
      <c r="J73" s="4">
        <v>2276054.2271321653</v>
      </c>
      <c r="K73" s="4">
        <v>7694636.601026739</v>
      </c>
      <c r="L73" s="4">
        <v>10546465.705457948</v>
      </c>
      <c r="M73" s="2">
        <v>5863.4428320392326</v>
      </c>
      <c r="N73" s="2">
        <v>115811.90724549498</v>
      </c>
      <c r="O73" s="2">
        <v>-129573.43787113583</v>
      </c>
      <c r="P73" s="2">
        <v>40344.637645513008</v>
      </c>
      <c r="Q73" s="44">
        <v>32446.54985191139</v>
      </c>
      <c r="R73" s="44">
        <v>-1489.8053084513522</v>
      </c>
      <c r="S73" s="44">
        <v>-151786.18456955403</v>
      </c>
      <c r="T73" s="44">
        <v>184557.43040634278</v>
      </c>
      <c r="U73" s="44">
        <v>-258646.00013060606</v>
      </c>
      <c r="V73" s="44">
        <v>-227364.55960226827</v>
      </c>
      <c r="W73" s="44">
        <v>4373.6375235878804</v>
      </c>
      <c r="X73" s="44">
        <v>-35974.277324059047</v>
      </c>
      <c r="Y73" s="44">
        <v>54983.992535206955</v>
      </c>
      <c r="Z73" s="44">
        <v>-218301.36248509306</v>
      </c>
      <c r="AA73" s="44">
        <v>-194918.0097503569</v>
      </c>
      <c r="AB73" s="45">
        <v>-1.8146452535196197E-2</v>
      </c>
      <c r="AC73" s="2">
        <v>285</v>
      </c>
    </row>
    <row r="74" spans="1:29" x14ac:dyDescent="0.3">
      <c r="A74" s="1">
        <v>1930</v>
      </c>
      <c r="B74" t="s">
        <v>321</v>
      </c>
      <c r="C74" s="4">
        <v>1165603.7259250728</v>
      </c>
      <c r="D74" s="4">
        <v>1407699.0887960142</v>
      </c>
      <c r="E74" s="4">
        <v>0</v>
      </c>
      <c r="F74" s="4">
        <v>32627580.051442768</v>
      </c>
      <c r="G74" s="4">
        <v>35200882.866163857</v>
      </c>
      <c r="H74" s="4">
        <v>1146804.311982139</v>
      </c>
      <c r="I74" s="4">
        <v>480026.51928529318</v>
      </c>
      <c r="J74" s="4">
        <v>0</v>
      </c>
      <c r="K74" s="4">
        <v>32941078.773421336</v>
      </c>
      <c r="L74" s="4">
        <v>34567909.604688764</v>
      </c>
      <c r="M74" s="2">
        <v>40167.380544922737</v>
      </c>
      <c r="N74" s="2">
        <v>372869.47086423577</v>
      </c>
      <c r="O74" s="2">
        <v>0</v>
      </c>
      <c r="P74" s="2">
        <v>166353.87519722449</v>
      </c>
      <c r="Q74" s="44">
        <v>579390.72660638299</v>
      </c>
      <c r="R74" s="44">
        <v>-58966.794487856518</v>
      </c>
      <c r="S74" s="44">
        <v>-1300542.0403749568</v>
      </c>
      <c r="T74" s="44">
        <v>0</v>
      </c>
      <c r="U74" s="44">
        <v>147144.84678134305</v>
      </c>
      <c r="V74" s="44">
        <v>-1212363.9880814767</v>
      </c>
      <c r="W74" s="44">
        <v>-18799.413942933781</v>
      </c>
      <c r="X74" s="44">
        <v>-927672.56951072102</v>
      </c>
      <c r="Y74" s="44">
        <v>0</v>
      </c>
      <c r="Z74" s="44">
        <v>313498.72197856754</v>
      </c>
      <c r="AA74" s="44">
        <v>-632973.26147509366</v>
      </c>
      <c r="AB74" s="45">
        <v>-1.7981743920506225E-2</v>
      </c>
      <c r="AC74" s="2">
        <v>284</v>
      </c>
    </row>
    <row r="75" spans="1:29" x14ac:dyDescent="0.3">
      <c r="A75" s="1">
        <v>743</v>
      </c>
      <c r="B75" t="s">
        <v>193</v>
      </c>
      <c r="C75" s="4">
        <v>0</v>
      </c>
      <c r="D75" s="4">
        <v>127992.38339998039</v>
      </c>
      <c r="E75" s="4">
        <v>2763935.3433990111</v>
      </c>
      <c r="F75" s="4">
        <v>202665.80637480921</v>
      </c>
      <c r="G75" s="4">
        <v>3094594.5129158162</v>
      </c>
      <c r="H75" s="4">
        <v>401.20210539042995</v>
      </c>
      <c r="I75" s="4">
        <v>207092.22419703554</v>
      </c>
      <c r="J75" s="4">
        <v>2631445.6023116885</v>
      </c>
      <c r="K75" s="4">
        <v>205251.60685305044</v>
      </c>
      <c r="L75" s="4">
        <v>3044190.6354671651</v>
      </c>
      <c r="M75" s="2">
        <v>0</v>
      </c>
      <c r="N75" s="2">
        <v>33902.453054666075</v>
      </c>
      <c r="O75" s="2">
        <v>-161243.25963187561</v>
      </c>
      <c r="P75" s="2">
        <v>1033.305020086191</v>
      </c>
      <c r="Q75" s="44">
        <v>-126307.50155712334</v>
      </c>
      <c r="R75" s="44">
        <v>401.20210539042995</v>
      </c>
      <c r="S75" s="44">
        <v>45197.387742389074</v>
      </c>
      <c r="T75" s="44">
        <v>28753.518544553022</v>
      </c>
      <c r="U75" s="44">
        <v>1552.4954581550408</v>
      </c>
      <c r="V75" s="44">
        <v>75903.62410847233</v>
      </c>
      <c r="W75" s="44">
        <v>401.20210539042995</v>
      </c>
      <c r="X75" s="44">
        <v>79099.840797055149</v>
      </c>
      <c r="Y75" s="44">
        <v>-132489.74108732259</v>
      </c>
      <c r="Z75" s="44">
        <v>2585.8004782412318</v>
      </c>
      <c r="AA75" s="44">
        <v>-50403.877448651016</v>
      </c>
      <c r="AB75" s="45">
        <v>-1.6287716286667565E-2</v>
      </c>
      <c r="AC75" s="2">
        <v>283</v>
      </c>
    </row>
    <row r="76" spans="1:29" x14ac:dyDescent="0.3">
      <c r="A76" s="1">
        <v>450</v>
      </c>
      <c r="B76" t="s">
        <v>133</v>
      </c>
      <c r="C76" s="4">
        <v>0</v>
      </c>
      <c r="D76" s="4">
        <v>91814.431648609432</v>
      </c>
      <c r="E76" s="4">
        <v>2128070.3684015959</v>
      </c>
      <c r="F76" s="4">
        <v>0</v>
      </c>
      <c r="G76" s="4">
        <v>2219884.8000502051</v>
      </c>
      <c r="H76" s="4">
        <v>0</v>
      </c>
      <c r="I76" s="4">
        <v>40847.320431745036</v>
      </c>
      <c r="J76" s="4">
        <v>2147436.5763303973</v>
      </c>
      <c r="K76" s="4">
        <v>0</v>
      </c>
      <c r="L76" s="4">
        <v>2188283.8967621424</v>
      </c>
      <c r="M76" s="2">
        <v>0</v>
      </c>
      <c r="N76" s="2">
        <v>24319.685093920249</v>
      </c>
      <c r="O76" s="2">
        <v>-124147.9847734424</v>
      </c>
      <c r="P76" s="2">
        <v>0</v>
      </c>
      <c r="Q76" s="44">
        <v>-99828.299679522141</v>
      </c>
      <c r="R76" s="44">
        <v>0</v>
      </c>
      <c r="S76" s="44">
        <v>-75286.796310784644</v>
      </c>
      <c r="T76" s="44">
        <v>143514.1927022438</v>
      </c>
      <c r="U76" s="44">
        <v>0</v>
      </c>
      <c r="V76" s="44">
        <v>68227.396391459479</v>
      </c>
      <c r="W76" s="44">
        <v>0</v>
      </c>
      <c r="X76" s="44">
        <v>-50967.111216864396</v>
      </c>
      <c r="Y76" s="44">
        <v>19366.207928801407</v>
      </c>
      <c r="Z76" s="44">
        <v>0</v>
      </c>
      <c r="AA76" s="44">
        <v>-31600.903288062658</v>
      </c>
      <c r="AB76" s="45">
        <v>-1.4235379821217736E-2</v>
      </c>
      <c r="AC76" s="2">
        <v>282</v>
      </c>
    </row>
    <row r="77" spans="1:29" x14ac:dyDescent="0.3">
      <c r="A77" s="1">
        <v>193</v>
      </c>
      <c r="B77" t="s">
        <v>41</v>
      </c>
      <c r="C77" s="4">
        <v>2276829.0480702049</v>
      </c>
      <c r="D77" s="4">
        <v>1961988.2851421181</v>
      </c>
      <c r="E77" s="4">
        <v>0</v>
      </c>
      <c r="F77" s="4">
        <v>45474867.706434667</v>
      </c>
      <c r="G77" s="4">
        <v>49713685.039646991</v>
      </c>
      <c r="H77" s="4">
        <v>2232887.3366872454</v>
      </c>
      <c r="I77" s="4">
        <v>2001436.5133880384</v>
      </c>
      <c r="J77" s="4">
        <v>0</v>
      </c>
      <c r="K77" s="4">
        <v>44773578.517760649</v>
      </c>
      <c r="L77" s="4">
        <v>49007902.367835931</v>
      </c>
      <c r="M77" s="2">
        <v>78460.849751478017</v>
      </c>
      <c r="N77" s="2">
        <v>519688.85932040273</v>
      </c>
      <c r="O77" s="2">
        <v>0</v>
      </c>
      <c r="P77" s="2">
        <v>231856.62115054752</v>
      </c>
      <c r="Q77" s="44">
        <v>830006.33022242831</v>
      </c>
      <c r="R77" s="44">
        <v>-122402.56113443752</v>
      </c>
      <c r="S77" s="44">
        <v>-480240.63107448246</v>
      </c>
      <c r="T77" s="44">
        <v>0</v>
      </c>
      <c r="U77" s="44">
        <v>-933145.80982456531</v>
      </c>
      <c r="V77" s="44">
        <v>-1535789.0020334874</v>
      </c>
      <c r="W77" s="44">
        <v>-43941.711382959504</v>
      </c>
      <c r="X77" s="44">
        <v>39448.228245920269</v>
      </c>
      <c r="Y77" s="44">
        <v>0</v>
      </c>
      <c r="Z77" s="44">
        <v>-701289.18867401779</v>
      </c>
      <c r="AA77" s="44">
        <v>-705782.67181105912</v>
      </c>
      <c r="AB77" s="45">
        <v>-1.4196949416407027E-2</v>
      </c>
      <c r="AC77" s="2">
        <v>281</v>
      </c>
    </row>
    <row r="78" spans="1:29" x14ac:dyDescent="0.3">
      <c r="A78" s="1">
        <v>944</v>
      </c>
      <c r="B78" t="s">
        <v>244</v>
      </c>
      <c r="C78" s="4">
        <v>0</v>
      </c>
      <c r="D78" s="4">
        <v>60140.049426666061</v>
      </c>
      <c r="E78" s="4">
        <v>1393923.0994633487</v>
      </c>
      <c r="F78" s="4">
        <v>0</v>
      </c>
      <c r="G78" s="4">
        <v>1454063.1488900147</v>
      </c>
      <c r="H78" s="4">
        <v>0</v>
      </c>
      <c r="I78" s="4">
        <v>75145.403863663203</v>
      </c>
      <c r="J78" s="4">
        <v>1358434.2742990179</v>
      </c>
      <c r="K78" s="4">
        <v>0</v>
      </c>
      <c r="L78" s="4">
        <v>1433579.6781626809</v>
      </c>
      <c r="M78" s="2">
        <v>0</v>
      </c>
      <c r="N78" s="2">
        <v>15929.816667459261</v>
      </c>
      <c r="O78" s="2">
        <v>-81319.089019366511</v>
      </c>
      <c r="P78" s="2">
        <v>0</v>
      </c>
      <c r="Q78" s="44">
        <v>-65389.272351907246</v>
      </c>
      <c r="R78" s="44">
        <v>0</v>
      </c>
      <c r="S78" s="44">
        <v>-924.4622304621189</v>
      </c>
      <c r="T78" s="44">
        <v>45830.263855035621</v>
      </c>
      <c r="U78" s="44">
        <v>0</v>
      </c>
      <c r="V78" s="44">
        <v>44905.801624573447</v>
      </c>
      <c r="W78" s="44">
        <v>0</v>
      </c>
      <c r="X78" s="44">
        <v>15005.354436997142</v>
      </c>
      <c r="Y78" s="44">
        <v>-35488.82516433089</v>
      </c>
      <c r="Z78" s="44">
        <v>0</v>
      </c>
      <c r="AA78" s="44">
        <v>-20483.470727333803</v>
      </c>
      <c r="AB78" s="45">
        <v>-1.4087057183843926E-2</v>
      </c>
      <c r="AC78" s="2">
        <v>280</v>
      </c>
    </row>
    <row r="79" spans="1:29" x14ac:dyDescent="0.3">
      <c r="A79" s="1">
        <v>213</v>
      </c>
      <c r="B79" t="s">
        <v>47</v>
      </c>
      <c r="C79" s="4">
        <v>12085.409321250247</v>
      </c>
      <c r="D79" s="4">
        <v>190758.12420281116</v>
      </c>
      <c r="E79" s="4">
        <v>3398405.2567077619</v>
      </c>
      <c r="F79" s="4">
        <v>1022977.1377452776</v>
      </c>
      <c r="G79" s="4">
        <v>4624225.9279771009</v>
      </c>
      <c r="H79" s="4">
        <v>10393.717944379927</v>
      </c>
      <c r="I79" s="4">
        <v>461493.98348361766</v>
      </c>
      <c r="J79" s="4">
        <v>3101571.5772725977</v>
      </c>
      <c r="K79" s="4">
        <v>989201.14014199679</v>
      </c>
      <c r="L79" s="4">
        <v>4562660.4188425923</v>
      </c>
      <c r="M79" s="2">
        <v>416.47021577813661</v>
      </c>
      <c r="N79" s="2">
        <v>50527.759377461181</v>
      </c>
      <c r="O79" s="2">
        <v>-198257.14897794326</v>
      </c>
      <c r="P79" s="2">
        <v>5215.7166064348303</v>
      </c>
      <c r="Q79" s="44">
        <v>-142097.2027782691</v>
      </c>
      <c r="R79" s="44">
        <v>-2108.1615926484565</v>
      </c>
      <c r="S79" s="44">
        <v>220208.09990334531</v>
      </c>
      <c r="T79" s="44">
        <v>-98576.530457220942</v>
      </c>
      <c r="U79" s="44">
        <v>-38991.714209715647</v>
      </c>
      <c r="V79" s="44">
        <v>80531.693643760431</v>
      </c>
      <c r="W79" s="44">
        <v>-1691.6913768703198</v>
      </c>
      <c r="X79" s="44">
        <v>270735.8592808065</v>
      </c>
      <c r="Y79" s="44">
        <v>-296833.6794351642</v>
      </c>
      <c r="Z79" s="44">
        <v>-33775.997603280819</v>
      </c>
      <c r="AA79" s="44">
        <v>-61565.509134508677</v>
      </c>
      <c r="AB79" s="45">
        <v>-1.331368970577978E-2</v>
      </c>
      <c r="AC79" s="2">
        <v>279</v>
      </c>
    </row>
    <row r="80" spans="1:29" x14ac:dyDescent="0.3">
      <c r="A80" s="1">
        <v>202</v>
      </c>
      <c r="B80" t="s">
        <v>44</v>
      </c>
      <c r="C80" s="4">
        <v>2817167.3874343731</v>
      </c>
      <c r="D80" s="4">
        <v>4514517.5246651359</v>
      </c>
      <c r="E80" s="4">
        <v>0</v>
      </c>
      <c r="F80" s="4">
        <v>104637264.52763051</v>
      </c>
      <c r="G80" s="4">
        <v>111968949.43973003</v>
      </c>
      <c r="H80" s="4">
        <v>2688296.9912649896</v>
      </c>
      <c r="I80" s="4">
        <v>2319975.3502720888</v>
      </c>
      <c r="J80" s="4">
        <v>0</v>
      </c>
      <c r="K80" s="4">
        <v>105478796.94248708</v>
      </c>
      <c r="L80" s="4">
        <v>110487069.28402415</v>
      </c>
      <c r="M80" s="2">
        <v>97081.222368275339</v>
      </c>
      <c r="N80" s="2">
        <v>1195799.4247683533</v>
      </c>
      <c r="O80" s="2">
        <v>0</v>
      </c>
      <c r="P80" s="2">
        <v>533500.01491878019</v>
      </c>
      <c r="Q80" s="44">
        <v>1826380.6620554088</v>
      </c>
      <c r="R80" s="44">
        <v>-225951.61853765888</v>
      </c>
      <c r="S80" s="44">
        <v>-3390341.5991614005</v>
      </c>
      <c r="T80" s="44">
        <v>0</v>
      </c>
      <c r="U80" s="44">
        <v>308032.39993778779</v>
      </c>
      <c r="V80" s="44">
        <v>-3308260.8177612927</v>
      </c>
      <c r="W80" s="44">
        <v>-128870.39616938354</v>
      </c>
      <c r="X80" s="44">
        <v>-2194542.1743930471</v>
      </c>
      <c r="Y80" s="44">
        <v>0</v>
      </c>
      <c r="Z80" s="44">
        <v>841532.41485656798</v>
      </c>
      <c r="AA80" s="44">
        <v>-1481880.1557058839</v>
      </c>
      <c r="AB80" s="45">
        <v>-1.3234741980887669E-2</v>
      </c>
      <c r="AC80" s="2">
        <v>278</v>
      </c>
    </row>
    <row r="81" spans="1:29" x14ac:dyDescent="0.3">
      <c r="A81" s="1">
        <v>777</v>
      </c>
      <c r="B81" t="s">
        <v>205</v>
      </c>
      <c r="C81" s="4">
        <v>86617.877960197438</v>
      </c>
      <c r="D81" s="4">
        <v>455637.20113001781</v>
      </c>
      <c r="E81" s="4">
        <v>0</v>
      </c>
      <c r="F81" s="4">
        <v>10560736.575456593</v>
      </c>
      <c r="G81" s="4">
        <v>11102990.672863126</v>
      </c>
      <c r="H81" s="4">
        <v>118682.51604147286</v>
      </c>
      <c r="I81" s="4">
        <v>507330.58485814423</v>
      </c>
      <c r="J81" s="4">
        <v>0</v>
      </c>
      <c r="K81" s="4">
        <v>10330120.969402684</v>
      </c>
      <c r="L81" s="4">
        <v>10956134.0703023</v>
      </c>
      <c r="M81" s="2">
        <v>2984.9023202629819</v>
      </c>
      <c r="N81" s="2">
        <v>120688.57857734244</v>
      </c>
      <c r="O81" s="2">
        <v>0</v>
      </c>
      <c r="P81" s="2">
        <v>53844.614019622488</v>
      </c>
      <c r="Q81" s="44">
        <v>177518.09491722792</v>
      </c>
      <c r="R81" s="44">
        <v>29079.735761012438</v>
      </c>
      <c r="S81" s="44">
        <v>-68995.19484921603</v>
      </c>
      <c r="T81" s="44">
        <v>0</v>
      </c>
      <c r="U81" s="44">
        <v>-284460.22007353179</v>
      </c>
      <c r="V81" s="44">
        <v>-324374.69747805357</v>
      </c>
      <c r="W81" s="44">
        <v>32064.638081275421</v>
      </c>
      <c r="X81" s="44">
        <v>51693.383728126413</v>
      </c>
      <c r="Y81" s="44">
        <v>0</v>
      </c>
      <c r="Z81" s="44">
        <v>-230615.60605390929</v>
      </c>
      <c r="AA81" s="44">
        <v>-146856.60256082565</v>
      </c>
      <c r="AB81" s="45">
        <v>-1.3226760869011499E-2</v>
      </c>
      <c r="AC81" s="2">
        <v>277</v>
      </c>
    </row>
    <row r="82" spans="1:29" x14ac:dyDescent="0.3">
      <c r="A82" s="1">
        <v>396</v>
      </c>
      <c r="B82" t="s">
        <v>117</v>
      </c>
      <c r="C82" s="4">
        <v>133475.26860415225</v>
      </c>
      <c r="D82" s="4">
        <v>490333.46442008001</v>
      </c>
      <c r="E82" s="4">
        <v>369999.35858060856</v>
      </c>
      <c r="F82" s="4">
        <v>10994925.496169873</v>
      </c>
      <c r="G82" s="4">
        <v>11988733.587774713</v>
      </c>
      <c r="H82" s="4">
        <v>129531.03642755776</v>
      </c>
      <c r="I82" s="4">
        <v>230139.02787602274</v>
      </c>
      <c r="J82" s="4">
        <v>364417.37297657813</v>
      </c>
      <c r="K82" s="4">
        <v>11112444.410189236</v>
      </c>
      <c r="L82" s="4">
        <v>11836531.847469393</v>
      </c>
      <c r="M82" s="2">
        <v>4599.6351831354732</v>
      </c>
      <c r="N82" s="2">
        <v>129878.87886019387</v>
      </c>
      <c r="O82" s="2">
        <v>-21585.129616625698</v>
      </c>
      <c r="P82" s="2">
        <v>56058.354953350135</v>
      </c>
      <c r="Q82" s="44">
        <v>168951.73938005377</v>
      </c>
      <c r="R82" s="44">
        <v>-8543.8673597299676</v>
      </c>
      <c r="S82" s="44">
        <v>-390073.31540425116</v>
      </c>
      <c r="T82" s="44">
        <v>16003.144012595269</v>
      </c>
      <c r="U82" s="44">
        <v>61460.559066012866</v>
      </c>
      <c r="V82" s="44">
        <v>-321153.4796853732</v>
      </c>
      <c r="W82" s="44">
        <v>-3944.2321765944944</v>
      </c>
      <c r="X82" s="44">
        <v>-260194.43654405727</v>
      </c>
      <c r="Y82" s="44">
        <v>-5581.9856040304294</v>
      </c>
      <c r="Z82" s="44">
        <v>117518.914019363</v>
      </c>
      <c r="AA82" s="44">
        <v>-152201.74030531946</v>
      </c>
      <c r="AB82" s="45">
        <v>-1.2695397657390965E-2</v>
      </c>
      <c r="AC82" s="2">
        <v>276</v>
      </c>
    </row>
    <row r="83" spans="1:29" x14ac:dyDescent="0.3">
      <c r="A83" s="1">
        <v>342</v>
      </c>
      <c r="B83" t="s">
        <v>95</v>
      </c>
      <c r="C83" s="4">
        <v>63128.45493953782</v>
      </c>
      <c r="D83" s="4">
        <v>470208.22916248266</v>
      </c>
      <c r="E83" s="4">
        <v>0</v>
      </c>
      <c r="F83" s="4">
        <v>10898463.144540103</v>
      </c>
      <c r="G83" s="4">
        <v>11431799.828642126</v>
      </c>
      <c r="H83" s="4">
        <v>34500.731407404906</v>
      </c>
      <c r="I83" s="4">
        <v>302596.02152005234</v>
      </c>
      <c r="J83" s="4">
        <v>0</v>
      </c>
      <c r="K83" s="4">
        <v>10957580.660875961</v>
      </c>
      <c r="L83" s="4">
        <v>11294677.413803419</v>
      </c>
      <c r="M83" s="2">
        <v>2175.443177102904</v>
      </c>
      <c r="N83" s="2">
        <v>124548.13319072219</v>
      </c>
      <c r="O83" s="2">
        <v>0</v>
      </c>
      <c r="P83" s="2">
        <v>55566.53527260921</v>
      </c>
      <c r="Q83" s="44">
        <v>182290.1116404343</v>
      </c>
      <c r="R83" s="44">
        <v>-30803.166709235818</v>
      </c>
      <c r="S83" s="44">
        <v>-292160.34083315253</v>
      </c>
      <c r="T83" s="44">
        <v>0</v>
      </c>
      <c r="U83" s="44">
        <v>3550.9810632488225</v>
      </c>
      <c r="V83" s="44">
        <v>-319412.52647914138</v>
      </c>
      <c r="W83" s="44">
        <v>-28627.723532132914</v>
      </c>
      <c r="X83" s="44">
        <v>-167612.20764243032</v>
      </c>
      <c r="Y83" s="44">
        <v>0</v>
      </c>
      <c r="Z83" s="44">
        <v>59117.516335858032</v>
      </c>
      <c r="AA83" s="44">
        <v>-137122.41483870707</v>
      </c>
      <c r="AB83" s="45">
        <v>-1.1994822940754249E-2</v>
      </c>
      <c r="AC83" s="2">
        <v>275</v>
      </c>
    </row>
    <row r="84" spans="1:29" x14ac:dyDescent="0.3">
      <c r="A84" s="1">
        <v>737</v>
      </c>
      <c r="B84" t="s">
        <v>192</v>
      </c>
      <c r="C84" s="4">
        <v>445272.51002024289</v>
      </c>
      <c r="D84" s="4">
        <v>348084.18207435071</v>
      </c>
      <c r="E84" s="4">
        <v>2590550.4279604168</v>
      </c>
      <c r="F84" s="4">
        <v>5477327.5764115751</v>
      </c>
      <c r="G84" s="4">
        <v>8861234.6964665856</v>
      </c>
      <c r="H84" s="4">
        <v>516069.11654409528</v>
      </c>
      <c r="I84" s="4">
        <v>769470.8864855651</v>
      </c>
      <c r="J84" s="4">
        <v>2573891.5077658016</v>
      </c>
      <c r="K84" s="4">
        <v>4895530.5839870172</v>
      </c>
      <c r="L84" s="4">
        <v>8754962.0947824791</v>
      </c>
      <c r="M84" s="2">
        <v>15344.348991318964</v>
      </c>
      <c r="N84" s="2">
        <v>92200.077288734377</v>
      </c>
      <c r="O84" s="2">
        <v>-151128.28027713601</v>
      </c>
      <c r="P84" s="2">
        <v>27926.516971962676</v>
      </c>
      <c r="Q84" s="44">
        <v>-15657.337025119992</v>
      </c>
      <c r="R84" s="44">
        <v>55452.257532533426</v>
      </c>
      <c r="S84" s="44">
        <v>329186.62712248001</v>
      </c>
      <c r="T84" s="44">
        <v>134469.36008252087</v>
      </c>
      <c r="U84" s="44">
        <v>-609723.50939652056</v>
      </c>
      <c r="V84" s="44">
        <v>-90615.264658986518</v>
      </c>
      <c r="W84" s="44">
        <v>70796.606523852388</v>
      </c>
      <c r="X84" s="44">
        <v>421386.70441121439</v>
      </c>
      <c r="Y84" s="44">
        <v>-16658.920194615144</v>
      </c>
      <c r="Z84" s="44">
        <v>-581796.99242455792</v>
      </c>
      <c r="AA84" s="44">
        <v>-106272.60168410651</v>
      </c>
      <c r="AB84" s="45">
        <v>-1.1992979006241949E-2</v>
      </c>
      <c r="AC84" s="2">
        <v>274</v>
      </c>
    </row>
    <row r="85" spans="1:29" x14ac:dyDescent="0.3">
      <c r="A85" s="1">
        <v>546</v>
      </c>
      <c r="B85" t="s">
        <v>156</v>
      </c>
      <c r="C85" s="4">
        <v>1915748.6165133605</v>
      </c>
      <c r="D85" s="4">
        <v>2146244.5728254784</v>
      </c>
      <c r="E85" s="4">
        <v>0</v>
      </c>
      <c r="F85" s="4">
        <v>49745550.854714856</v>
      </c>
      <c r="G85" s="4">
        <v>53807545.02567891</v>
      </c>
      <c r="H85" s="4">
        <v>1685015.7219376555</v>
      </c>
      <c r="I85" s="4">
        <v>1887873.9685699281</v>
      </c>
      <c r="J85" s="4">
        <v>0</v>
      </c>
      <c r="K85" s="4">
        <v>49612139.417823993</v>
      </c>
      <c r="L85" s="4">
        <v>53185029.108331576</v>
      </c>
      <c r="M85" s="2">
        <v>66017.808622591809</v>
      </c>
      <c r="N85" s="2">
        <v>568494.42084894236</v>
      </c>
      <c r="O85" s="2">
        <v>0</v>
      </c>
      <c r="P85" s="2">
        <v>253630.98168650389</v>
      </c>
      <c r="Q85" s="44">
        <v>888143.211158038</v>
      </c>
      <c r="R85" s="44">
        <v>-296750.70319829683</v>
      </c>
      <c r="S85" s="44">
        <v>-826865.02510449267</v>
      </c>
      <c r="T85" s="44">
        <v>0</v>
      </c>
      <c r="U85" s="44">
        <v>-387042.41857736674</v>
      </c>
      <c r="V85" s="44">
        <v>-1510659.1285053724</v>
      </c>
      <c r="W85" s="44">
        <v>-230732.89457570502</v>
      </c>
      <c r="X85" s="44">
        <v>-258370.60425555031</v>
      </c>
      <c r="Y85" s="44">
        <v>0</v>
      </c>
      <c r="Z85" s="44">
        <v>-133411.43689086285</v>
      </c>
      <c r="AA85" s="44">
        <v>-622515.91734733444</v>
      </c>
      <c r="AB85" s="45">
        <v>-1.1569305327909818E-2</v>
      </c>
      <c r="AC85" s="2">
        <v>273</v>
      </c>
    </row>
    <row r="86" spans="1:29" x14ac:dyDescent="0.3">
      <c r="A86" s="1">
        <v>351</v>
      </c>
      <c r="B86" t="s">
        <v>98</v>
      </c>
      <c r="C86" s="4">
        <v>0</v>
      </c>
      <c r="D86" s="4">
        <v>65187.873862636632</v>
      </c>
      <c r="E86" s="4">
        <v>1510921.325278159</v>
      </c>
      <c r="F86" s="4">
        <v>0</v>
      </c>
      <c r="G86" s="4">
        <v>1576109.1991407955</v>
      </c>
      <c r="H86" s="4">
        <v>0</v>
      </c>
      <c r="I86" s="4">
        <v>162704.38366474432</v>
      </c>
      <c r="J86" s="4">
        <v>1396286.8131118729</v>
      </c>
      <c r="K86" s="4">
        <v>0</v>
      </c>
      <c r="L86" s="4">
        <v>1558991.1967766173</v>
      </c>
      <c r="M86" s="2">
        <v>0</v>
      </c>
      <c r="N86" s="2">
        <v>17266.877720802491</v>
      </c>
      <c r="O86" s="2">
        <v>-88144.56536293625</v>
      </c>
      <c r="P86" s="2">
        <v>0</v>
      </c>
      <c r="Q86" s="44">
        <v>-70877.687642133766</v>
      </c>
      <c r="R86" s="44">
        <v>0</v>
      </c>
      <c r="S86" s="44">
        <v>80249.632081305201</v>
      </c>
      <c r="T86" s="44">
        <v>-26489.946803349871</v>
      </c>
      <c r="U86" s="44">
        <v>0</v>
      </c>
      <c r="V86" s="44">
        <v>53759.685277955577</v>
      </c>
      <c r="W86" s="44">
        <v>0</v>
      </c>
      <c r="X86" s="44">
        <v>97516.509802107699</v>
      </c>
      <c r="Y86" s="44">
        <v>-114634.51216628612</v>
      </c>
      <c r="Z86" s="44">
        <v>0</v>
      </c>
      <c r="AA86" s="44">
        <v>-17118.002364178185</v>
      </c>
      <c r="AB86" s="45">
        <v>-1.086092408667492E-2</v>
      </c>
      <c r="AC86" s="2">
        <v>272</v>
      </c>
    </row>
    <row r="87" spans="1:29" x14ac:dyDescent="0.3">
      <c r="A87" s="1">
        <v>599</v>
      </c>
      <c r="B87" t="s">
        <v>166</v>
      </c>
      <c r="C87" s="4">
        <v>14110804.609853283</v>
      </c>
      <c r="D87" s="4">
        <v>22899502.031445559</v>
      </c>
      <c r="E87" s="4">
        <v>0</v>
      </c>
      <c r="F87" s="4">
        <v>530763528.66591537</v>
      </c>
      <c r="G87" s="4">
        <v>567773835.30721426</v>
      </c>
      <c r="H87" s="4">
        <v>15583290.362096647</v>
      </c>
      <c r="I87" s="4">
        <v>9519954.143089883</v>
      </c>
      <c r="J87" s="4">
        <v>0</v>
      </c>
      <c r="K87" s="4">
        <v>536636297.87045234</v>
      </c>
      <c r="L87" s="4">
        <v>561739542.37563884</v>
      </c>
      <c r="M87" s="2">
        <v>486266.5123253573</v>
      </c>
      <c r="N87" s="2">
        <v>6065589.7794339573</v>
      </c>
      <c r="O87" s="2">
        <v>0</v>
      </c>
      <c r="P87" s="2">
        <v>2706132.9607564276</v>
      </c>
      <c r="Q87" s="44">
        <v>9257989.2525157426</v>
      </c>
      <c r="R87" s="44">
        <v>986219.23991800693</v>
      </c>
      <c r="S87" s="44">
        <v>-19445137.667789634</v>
      </c>
      <c r="T87" s="44">
        <v>0</v>
      </c>
      <c r="U87" s="44">
        <v>3166636.2437805468</v>
      </c>
      <c r="V87" s="44">
        <v>-15292282.18409116</v>
      </c>
      <c r="W87" s="44">
        <v>1472485.7522433642</v>
      </c>
      <c r="X87" s="44">
        <v>-13379547.888355676</v>
      </c>
      <c r="Y87" s="44">
        <v>0</v>
      </c>
      <c r="Z87" s="44">
        <v>5872769.2045369744</v>
      </c>
      <c r="AA87" s="44">
        <v>-6034292.9315754175</v>
      </c>
      <c r="AB87" s="45">
        <v>-1.0627986984131364E-2</v>
      </c>
      <c r="AC87" s="2">
        <v>271</v>
      </c>
    </row>
    <row r="88" spans="1:29" x14ac:dyDescent="0.3">
      <c r="A88" s="1">
        <v>503</v>
      </c>
      <c r="B88" t="s">
        <v>144</v>
      </c>
      <c r="C88" s="4">
        <v>1711199.6873185195</v>
      </c>
      <c r="D88" s="4">
        <v>2092712.5584358708</v>
      </c>
      <c r="E88" s="4">
        <v>0</v>
      </c>
      <c r="F88" s="4">
        <v>48504788.465427682</v>
      </c>
      <c r="G88" s="4">
        <v>52308700.711182073</v>
      </c>
      <c r="H88" s="4">
        <v>2068663.8551879977</v>
      </c>
      <c r="I88" s="4">
        <v>1474105.2935877556</v>
      </c>
      <c r="J88" s="4">
        <v>0</v>
      </c>
      <c r="K88" s="4">
        <v>48233956.766860455</v>
      </c>
      <c r="L88" s="4">
        <v>51776725.915636212</v>
      </c>
      <c r="M88" s="2">
        <v>58968.933866718049</v>
      </c>
      <c r="N88" s="2">
        <v>554314.93175314309</v>
      </c>
      <c r="O88" s="2">
        <v>0</v>
      </c>
      <c r="P88" s="2">
        <v>247304.87256865157</v>
      </c>
      <c r="Q88" s="44">
        <v>860588.73818851274</v>
      </c>
      <c r="R88" s="44">
        <v>298495.2340027602</v>
      </c>
      <c r="S88" s="44">
        <v>-1172922.1966012581</v>
      </c>
      <c r="T88" s="44">
        <v>0</v>
      </c>
      <c r="U88" s="44">
        <v>-518136.5711358781</v>
      </c>
      <c r="V88" s="44">
        <v>-1392563.5337343737</v>
      </c>
      <c r="W88" s="44">
        <v>357464.16786947823</v>
      </c>
      <c r="X88" s="44">
        <v>-618607.26484811504</v>
      </c>
      <c r="Y88" s="44">
        <v>0</v>
      </c>
      <c r="Z88" s="44">
        <v>-270831.69856722653</v>
      </c>
      <c r="AA88" s="44">
        <v>-531974.79554586112</v>
      </c>
      <c r="AB88" s="45">
        <v>-1.0169910326832883E-2</v>
      </c>
      <c r="AC88" s="2">
        <v>270</v>
      </c>
    </row>
    <row r="89" spans="1:29" x14ac:dyDescent="0.3">
      <c r="A89" s="1">
        <v>405</v>
      </c>
      <c r="B89" t="s">
        <v>122</v>
      </c>
      <c r="C89" s="4">
        <v>797136.72164605442</v>
      </c>
      <c r="D89" s="4">
        <v>1052569.4545076923</v>
      </c>
      <c r="E89" s="4">
        <v>0</v>
      </c>
      <c r="F89" s="4">
        <v>24396402.903141819</v>
      </c>
      <c r="G89" s="4">
        <v>26246109.079295568</v>
      </c>
      <c r="H89" s="4">
        <v>661034.01376587793</v>
      </c>
      <c r="I89" s="4">
        <v>1658205.8927167475</v>
      </c>
      <c r="J89" s="4">
        <v>0</v>
      </c>
      <c r="K89" s="4">
        <v>23674189.545608681</v>
      </c>
      <c r="L89" s="4">
        <v>25993429.452091306</v>
      </c>
      <c r="M89" s="2">
        <v>27469.793835188419</v>
      </c>
      <c r="N89" s="2">
        <v>278803.20352115564</v>
      </c>
      <c r="O89" s="2">
        <v>0</v>
      </c>
      <c r="P89" s="2">
        <v>124386.67401663454</v>
      </c>
      <c r="Q89" s="44">
        <v>430659.6713729786</v>
      </c>
      <c r="R89" s="44">
        <v>-163572.5017153649</v>
      </c>
      <c r="S89" s="44">
        <v>326833.23468789959</v>
      </c>
      <c r="T89" s="44">
        <v>0</v>
      </c>
      <c r="U89" s="44">
        <v>-846600.03154977283</v>
      </c>
      <c r="V89" s="44">
        <v>-683339.29857724032</v>
      </c>
      <c r="W89" s="44">
        <v>-136102.70788017649</v>
      </c>
      <c r="X89" s="44">
        <v>605636.43820905522</v>
      </c>
      <c r="Y89" s="44">
        <v>0</v>
      </c>
      <c r="Z89" s="44">
        <v>-722213.35753313825</v>
      </c>
      <c r="AA89" s="44">
        <v>-252679.62720426172</v>
      </c>
      <c r="AB89" s="45">
        <v>-9.6273175746110825E-3</v>
      </c>
      <c r="AC89" s="2">
        <v>269</v>
      </c>
    </row>
    <row r="90" spans="1:29" x14ac:dyDescent="0.3">
      <c r="A90" s="1">
        <v>296</v>
      </c>
      <c r="B90" t="s">
        <v>77</v>
      </c>
      <c r="C90" s="4">
        <v>152680.14494920615</v>
      </c>
      <c r="D90" s="4">
        <v>437788.8056169289</v>
      </c>
      <c r="E90" s="4">
        <v>0</v>
      </c>
      <c r="F90" s="4">
        <v>10147047.344549159</v>
      </c>
      <c r="G90" s="4">
        <v>10737515.313445112</v>
      </c>
      <c r="H90" s="4">
        <v>109022.31124739948</v>
      </c>
      <c r="I90" s="4">
        <v>611130.51212090231</v>
      </c>
      <c r="J90" s="4">
        <v>0</v>
      </c>
      <c r="K90" s="4">
        <v>9914240.3412670586</v>
      </c>
      <c r="L90" s="4">
        <v>10634393.16463536</v>
      </c>
      <c r="M90" s="2">
        <v>5261.4463624517894</v>
      </c>
      <c r="N90" s="2">
        <v>115960.91920488871</v>
      </c>
      <c r="O90" s="2">
        <v>0</v>
      </c>
      <c r="P90" s="2">
        <v>51735.392110418463</v>
      </c>
      <c r="Q90" s="44">
        <v>172957.75767775896</v>
      </c>
      <c r="R90" s="44">
        <v>-48919.280064258455</v>
      </c>
      <c r="S90" s="44">
        <v>57380.787299084695</v>
      </c>
      <c r="T90" s="44">
        <v>0</v>
      </c>
      <c r="U90" s="44">
        <v>-284542.39539251843</v>
      </c>
      <c r="V90" s="44">
        <v>-276079.90648751042</v>
      </c>
      <c r="W90" s="44">
        <v>-43657.833701806667</v>
      </c>
      <c r="X90" s="44">
        <v>173341.7065039734</v>
      </c>
      <c r="Y90" s="44">
        <v>0</v>
      </c>
      <c r="Z90" s="44">
        <v>-232807.00328209996</v>
      </c>
      <c r="AA90" s="44">
        <v>-103122.1488097515</v>
      </c>
      <c r="AB90" s="45">
        <v>-9.6039116871503624E-3</v>
      </c>
      <c r="AC90" s="2">
        <v>268</v>
      </c>
    </row>
    <row r="91" spans="1:29" x14ac:dyDescent="0.3">
      <c r="A91" s="1">
        <v>164</v>
      </c>
      <c r="B91" t="s">
        <v>30</v>
      </c>
      <c r="C91" s="4">
        <v>262789.03517046635</v>
      </c>
      <c r="D91" s="4">
        <v>1440833.6788634628</v>
      </c>
      <c r="E91" s="4">
        <v>0</v>
      </c>
      <c r="F91" s="4">
        <v>33395571.945805691</v>
      </c>
      <c r="G91" s="4">
        <v>35099194.659839623</v>
      </c>
      <c r="H91" s="4">
        <v>287046.08530960878</v>
      </c>
      <c r="I91" s="4">
        <v>2443646.9904887998</v>
      </c>
      <c r="J91" s="4">
        <v>0</v>
      </c>
      <c r="K91" s="4">
        <v>32041284.210062884</v>
      </c>
      <c r="L91" s="4">
        <v>34771977.285861291</v>
      </c>
      <c r="M91" s="2">
        <v>9055.8625920210361</v>
      </c>
      <c r="N91" s="2">
        <v>381646.11721151718</v>
      </c>
      <c r="O91" s="2">
        <v>0</v>
      </c>
      <c r="P91" s="2">
        <v>170269.5326730746</v>
      </c>
      <c r="Q91" s="44">
        <v>560971.51247661281</v>
      </c>
      <c r="R91" s="44">
        <v>15201.187547121397</v>
      </c>
      <c r="S91" s="44">
        <v>621167.19441381982</v>
      </c>
      <c r="T91" s="44">
        <v>0</v>
      </c>
      <c r="U91" s="44">
        <v>-1524557.268415882</v>
      </c>
      <c r="V91" s="44">
        <v>-888188.8864549445</v>
      </c>
      <c r="W91" s="44">
        <v>24257.050139142433</v>
      </c>
      <c r="X91" s="44">
        <v>1002813.311625337</v>
      </c>
      <c r="Y91" s="44">
        <v>0</v>
      </c>
      <c r="Z91" s="44">
        <v>-1354287.7357428074</v>
      </c>
      <c r="AA91" s="44">
        <v>-327217.37397833169</v>
      </c>
      <c r="AB91" s="45">
        <v>-9.3226462073995302E-3</v>
      </c>
      <c r="AC91" s="2">
        <v>267</v>
      </c>
    </row>
    <row r="92" spans="1:29" x14ac:dyDescent="0.3">
      <c r="A92" s="1">
        <v>141</v>
      </c>
      <c r="B92" t="s">
        <v>22</v>
      </c>
      <c r="C92" s="4">
        <v>601182.38306288712</v>
      </c>
      <c r="D92" s="4">
        <v>1548516.7770736387</v>
      </c>
      <c r="E92" s="4">
        <v>0</v>
      </c>
      <c r="F92" s="4">
        <v>35891445.485117912</v>
      </c>
      <c r="G92" s="4">
        <v>38041144.645254441</v>
      </c>
      <c r="H92" s="4">
        <v>665174.10153476649</v>
      </c>
      <c r="I92" s="4">
        <v>1956341.2134455789</v>
      </c>
      <c r="J92" s="4">
        <v>0</v>
      </c>
      <c r="K92" s="4">
        <v>35075090.649992965</v>
      </c>
      <c r="L92" s="4">
        <v>37696605.964973316</v>
      </c>
      <c r="M92" s="2">
        <v>20717.093657388305</v>
      </c>
      <c r="N92" s="2">
        <v>410169.07369434839</v>
      </c>
      <c r="O92" s="2">
        <v>0</v>
      </c>
      <c r="P92" s="2">
        <v>182994.90901456765</v>
      </c>
      <c r="Q92" s="44">
        <v>613881.0763663043</v>
      </c>
      <c r="R92" s="44">
        <v>43274.624814491064</v>
      </c>
      <c r="S92" s="44">
        <v>-2344.6373224082054</v>
      </c>
      <c r="T92" s="44">
        <v>0</v>
      </c>
      <c r="U92" s="44">
        <v>-999349.74413951475</v>
      </c>
      <c r="V92" s="44">
        <v>-958419.75664742931</v>
      </c>
      <c r="W92" s="44">
        <v>63991.718471879372</v>
      </c>
      <c r="X92" s="44">
        <v>407824.43637194019</v>
      </c>
      <c r="Y92" s="44">
        <v>0</v>
      </c>
      <c r="Z92" s="44">
        <v>-816354.83512494713</v>
      </c>
      <c r="AA92" s="44">
        <v>-344538.68028112501</v>
      </c>
      <c r="AB92" s="45">
        <v>-9.0570008735030415E-3</v>
      </c>
      <c r="AC92" s="2">
        <v>266</v>
      </c>
    </row>
    <row r="93" spans="1:29" x14ac:dyDescent="0.3">
      <c r="A93" s="1">
        <v>1730</v>
      </c>
      <c r="B93" t="s">
        <v>293</v>
      </c>
      <c r="C93" s="4">
        <v>360249.483235616</v>
      </c>
      <c r="D93" s="4">
        <v>276874.19604685163</v>
      </c>
      <c r="E93" s="4">
        <v>1573899.3145340693</v>
      </c>
      <c r="F93" s="4">
        <v>4843477.1458172277</v>
      </c>
      <c r="G93" s="4">
        <v>7054501.1207374036</v>
      </c>
      <c r="H93" s="4">
        <v>325806.02861130575</v>
      </c>
      <c r="I93" s="4">
        <v>326540.057775817</v>
      </c>
      <c r="J93" s="4">
        <v>1543506.3928347549</v>
      </c>
      <c r="K93" s="4">
        <v>4795444.6142912516</v>
      </c>
      <c r="L93" s="4">
        <v>6991297.0935131293</v>
      </c>
      <c r="M93" s="2">
        <v>12414.40616771581</v>
      </c>
      <c r="N93" s="2">
        <v>73338.070470904582</v>
      </c>
      <c r="O93" s="2">
        <v>-91818.593518817841</v>
      </c>
      <c r="P93" s="2">
        <v>24694.788622555519</v>
      </c>
      <c r="Q93" s="44">
        <v>18628.671742358078</v>
      </c>
      <c r="R93" s="44">
        <v>-46857.860792026062</v>
      </c>
      <c r="S93" s="44">
        <v>-23672.208741939219</v>
      </c>
      <c r="T93" s="44">
        <v>61425.671819503463</v>
      </c>
      <c r="U93" s="44">
        <v>-72727.320148531551</v>
      </c>
      <c r="V93" s="44">
        <v>-81832.698966632423</v>
      </c>
      <c r="W93" s="44">
        <v>-34443.454624310252</v>
      </c>
      <c r="X93" s="44">
        <v>49665.861728965363</v>
      </c>
      <c r="Y93" s="44">
        <v>-30392.921699314378</v>
      </c>
      <c r="Z93" s="44">
        <v>-48032.531525976032</v>
      </c>
      <c r="AA93" s="44">
        <v>-63204.027224274367</v>
      </c>
      <c r="AB93" s="45">
        <v>-8.9593900606918728E-3</v>
      </c>
      <c r="AC93" s="2">
        <v>265</v>
      </c>
    </row>
    <row r="94" spans="1:29" x14ac:dyDescent="0.3">
      <c r="A94" s="1">
        <v>153</v>
      </c>
      <c r="B94" t="s">
        <v>26</v>
      </c>
      <c r="C94" s="4">
        <v>1586979.8657581864</v>
      </c>
      <c r="D94" s="4">
        <v>3910840.3052254245</v>
      </c>
      <c r="E94" s="4">
        <v>0</v>
      </c>
      <c r="F94" s="4">
        <v>90645263.70922567</v>
      </c>
      <c r="G94" s="4">
        <v>96143083.880209282</v>
      </c>
      <c r="H94" s="4">
        <v>1519412.2111821121</v>
      </c>
      <c r="I94" s="4">
        <v>5450473.5711177327</v>
      </c>
      <c r="J94" s="4">
        <v>0</v>
      </c>
      <c r="K94" s="4">
        <v>88317400.321748897</v>
      </c>
      <c r="L94" s="4">
        <v>95287286.104048744</v>
      </c>
      <c r="M94" s="2">
        <v>54688.246757661022</v>
      </c>
      <c r="N94" s="2">
        <v>1035898.2021442787</v>
      </c>
      <c r="O94" s="2">
        <v>0</v>
      </c>
      <c r="P94" s="2">
        <v>462160.87317935308</v>
      </c>
      <c r="Q94" s="44">
        <v>1552747.3220812927</v>
      </c>
      <c r="R94" s="44">
        <v>-122255.90133373535</v>
      </c>
      <c r="S94" s="44">
        <v>503735.06374802953</v>
      </c>
      <c r="T94" s="44">
        <v>0</v>
      </c>
      <c r="U94" s="44">
        <v>-2790024.2606561249</v>
      </c>
      <c r="V94" s="44">
        <v>-2408545.0982418312</v>
      </c>
      <c r="W94" s="44">
        <v>-67567.654576074332</v>
      </c>
      <c r="X94" s="44">
        <v>1539633.2658923082</v>
      </c>
      <c r="Y94" s="44">
        <v>0</v>
      </c>
      <c r="Z94" s="44">
        <v>-2327863.3874767721</v>
      </c>
      <c r="AA94" s="44">
        <v>-855797.7761605382</v>
      </c>
      <c r="AB94" s="45">
        <v>-8.9012931728592194E-3</v>
      </c>
      <c r="AC94" s="2">
        <v>264</v>
      </c>
    </row>
    <row r="95" spans="1:29" x14ac:dyDescent="0.3">
      <c r="A95" s="1">
        <v>748</v>
      </c>
      <c r="B95" t="s">
        <v>195</v>
      </c>
      <c r="C95" s="4">
        <v>1318249.5520332244</v>
      </c>
      <c r="D95" s="4">
        <v>1221253.9704053192</v>
      </c>
      <c r="E95" s="4">
        <v>0</v>
      </c>
      <c r="F95" s="4">
        <v>28306164.292982593</v>
      </c>
      <c r="G95" s="4">
        <v>30845667.815421138</v>
      </c>
      <c r="H95" s="4">
        <v>1323448.056788052</v>
      </c>
      <c r="I95" s="4">
        <v>508988.84393118112</v>
      </c>
      <c r="J95" s="4">
        <v>0</v>
      </c>
      <c r="K95" s="4">
        <v>28739157.437744334</v>
      </c>
      <c r="L95" s="4">
        <v>30571594.338463567</v>
      </c>
      <c r="M95" s="2">
        <v>45427.644260203931</v>
      </c>
      <c r="N95" s="2">
        <v>323484.13475592202</v>
      </c>
      <c r="O95" s="2">
        <v>0</v>
      </c>
      <c r="P95" s="2">
        <v>144320.85109231807</v>
      </c>
      <c r="Q95" s="44">
        <v>513232.63010844402</v>
      </c>
      <c r="R95" s="44">
        <v>-40229.139505376341</v>
      </c>
      <c r="S95" s="44">
        <v>-1035749.2612300601</v>
      </c>
      <c r="T95" s="44">
        <v>0</v>
      </c>
      <c r="U95" s="44">
        <v>288672.29366942309</v>
      </c>
      <c r="V95" s="44">
        <v>-787306.10706601478</v>
      </c>
      <c r="W95" s="44">
        <v>5198.5047548275907</v>
      </c>
      <c r="X95" s="44">
        <v>-712265.12647413812</v>
      </c>
      <c r="Y95" s="44">
        <v>0</v>
      </c>
      <c r="Z95" s="44">
        <v>432993.14476174116</v>
      </c>
      <c r="AA95" s="44">
        <v>-274073.47695757076</v>
      </c>
      <c r="AB95" s="45">
        <v>-8.8853150658825767E-3</v>
      </c>
      <c r="AC95" s="2">
        <v>263</v>
      </c>
    </row>
    <row r="96" spans="1:29" x14ac:dyDescent="0.3">
      <c r="A96" s="1">
        <v>150</v>
      </c>
      <c r="B96" t="s">
        <v>25</v>
      </c>
      <c r="C96" s="4">
        <v>1123042.5431410347</v>
      </c>
      <c r="D96" s="4">
        <v>1605347.5877325567</v>
      </c>
      <c r="E96" s="4">
        <v>0</v>
      </c>
      <c r="F96" s="4">
        <v>37208667.211636283</v>
      </c>
      <c r="G96" s="4">
        <v>39937057.342509873</v>
      </c>
      <c r="H96" s="4">
        <v>1239266.2721539841</v>
      </c>
      <c r="I96" s="4">
        <v>2245120.0208818433</v>
      </c>
      <c r="J96" s="4">
        <v>0</v>
      </c>
      <c r="K96" s="4">
        <v>36104267.038774841</v>
      </c>
      <c r="L96" s="4">
        <v>39588653.331810668</v>
      </c>
      <c r="M96" s="2">
        <v>38700.697497069843</v>
      </c>
      <c r="N96" s="2">
        <v>425222.34357839747</v>
      </c>
      <c r="O96" s="2">
        <v>0</v>
      </c>
      <c r="P96" s="2">
        <v>189710.85112105618</v>
      </c>
      <c r="Q96" s="44">
        <v>653633.89219652349</v>
      </c>
      <c r="R96" s="44">
        <v>77523.031515879557</v>
      </c>
      <c r="S96" s="44">
        <v>214550.08957088907</v>
      </c>
      <c r="T96" s="44">
        <v>0</v>
      </c>
      <c r="U96" s="44">
        <v>-1294111.0239824981</v>
      </c>
      <c r="V96" s="44">
        <v>-1002037.9028957286</v>
      </c>
      <c r="W96" s="44">
        <v>116223.72901294939</v>
      </c>
      <c r="X96" s="44">
        <v>639772.43314928655</v>
      </c>
      <c r="Y96" s="44">
        <v>0</v>
      </c>
      <c r="Z96" s="44">
        <v>-1104400.172861442</v>
      </c>
      <c r="AA96" s="44">
        <v>-348404.0106992051</v>
      </c>
      <c r="AB96" s="45">
        <v>-8.7238277900949981E-3</v>
      </c>
      <c r="AC96" s="2">
        <v>262</v>
      </c>
    </row>
    <row r="97" spans="1:29" x14ac:dyDescent="0.3">
      <c r="A97" s="1">
        <v>855</v>
      </c>
      <c r="B97" t="s">
        <v>225</v>
      </c>
      <c r="C97" s="4">
        <v>2682203.9365213364</v>
      </c>
      <c r="D97" s="4">
        <v>4367618.3717212658</v>
      </c>
      <c r="E97" s="4">
        <v>0</v>
      </c>
      <c r="F97" s="4">
        <v>101232443.20586307</v>
      </c>
      <c r="G97" s="4">
        <v>108282265.51410568</v>
      </c>
      <c r="H97" s="4">
        <v>1911340.5199702315</v>
      </c>
      <c r="I97" s="4">
        <v>6207480.7181202769</v>
      </c>
      <c r="J97" s="4">
        <v>0</v>
      </c>
      <c r="K97" s="4">
        <v>99222309.549100488</v>
      </c>
      <c r="L97" s="4">
        <v>107341130.787191</v>
      </c>
      <c r="M97" s="2">
        <v>92430.303559503081</v>
      </c>
      <c r="N97" s="2">
        <v>1156888.9716292289</v>
      </c>
      <c r="O97" s="2">
        <v>0</v>
      </c>
      <c r="P97" s="2">
        <v>516140.30818180746</v>
      </c>
      <c r="Q97" s="44">
        <v>1765459.5833705394</v>
      </c>
      <c r="R97" s="44">
        <v>-863293.72011060803</v>
      </c>
      <c r="S97" s="44">
        <v>682973.37476978218</v>
      </c>
      <c r="T97" s="44">
        <v>0</v>
      </c>
      <c r="U97" s="44">
        <v>-2526273.9649443924</v>
      </c>
      <c r="V97" s="44">
        <v>-2706594.3102852134</v>
      </c>
      <c r="W97" s="44">
        <v>-770863.41655110498</v>
      </c>
      <c r="X97" s="44">
        <v>1839862.3463990111</v>
      </c>
      <c r="Y97" s="44">
        <v>0</v>
      </c>
      <c r="Z97" s="44">
        <v>-2010133.656762585</v>
      </c>
      <c r="AA97" s="44">
        <v>-941134.72691467404</v>
      </c>
      <c r="AB97" s="45">
        <v>-8.6914946085245564E-3</v>
      </c>
      <c r="AC97" s="2">
        <v>261</v>
      </c>
    </row>
    <row r="98" spans="1:29" x14ac:dyDescent="0.3">
      <c r="A98" s="1">
        <v>262</v>
      </c>
      <c r="B98" t="s">
        <v>62</v>
      </c>
      <c r="C98" s="4">
        <v>190156.57094788345</v>
      </c>
      <c r="D98" s="4">
        <v>263198.81888283981</v>
      </c>
      <c r="E98" s="4">
        <v>1645656.0519781213</v>
      </c>
      <c r="F98" s="4">
        <v>4454753.1909445599</v>
      </c>
      <c r="G98" s="4">
        <v>6553764.6327534048</v>
      </c>
      <c r="H98" s="4">
        <v>153754.91076800591</v>
      </c>
      <c r="I98" s="4">
        <v>480551.87638714933</v>
      </c>
      <c r="J98" s="4">
        <v>1515492.8319058884</v>
      </c>
      <c r="K98" s="4">
        <v>4352482.8437140379</v>
      </c>
      <c r="L98" s="4">
        <v>6502282.4627750814</v>
      </c>
      <c r="M98" s="2">
        <v>6552.9057418886669</v>
      </c>
      <c r="N98" s="2">
        <v>69715.754673730087</v>
      </c>
      <c r="O98" s="2">
        <v>-96004.758826070931</v>
      </c>
      <c r="P98" s="2">
        <v>22712.853824660513</v>
      </c>
      <c r="Q98" s="44">
        <v>2976.7554142083354</v>
      </c>
      <c r="R98" s="44">
        <v>-42954.565921766203</v>
      </c>
      <c r="S98" s="44">
        <v>147637.30283057943</v>
      </c>
      <c r="T98" s="44">
        <v>-34158.461246161954</v>
      </c>
      <c r="U98" s="44">
        <v>-124983.20105518248</v>
      </c>
      <c r="V98" s="44">
        <v>-54458.925392531732</v>
      </c>
      <c r="W98" s="44">
        <v>-36401.660179877537</v>
      </c>
      <c r="X98" s="44">
        <v>217353.05750430952</v>
      </c>
      <c r="Y98" s="44">
        <v>-130163.22007223289</v>
      </c>
      <c r="Z98" s="44">
        <v>-102270.34723052196</v>
      </c>
      <c r="AA98" s="44">
        <v>-51482.169978323393</v>
      </c>
      <c r="AB98" s="45">
        <v>-7.8553583876103308E-3</v>
      </c>
      <c r="AC98" s="2">
        <v>260</v>
      </c>
    </row>
    <row r="99" spans="1:29" x14ac:dyDescent="0.3">
      <c r="A99" s="1">
        <v>299</v>
      </c>
      <c r="B99" t="s">
        <v>79</v>
      </c>
      <c r="C99" s="4">
        <v>38171.16660669251</v>
      </c>
      <c r="D99" s="4">
        <v>466421.26263123075</v>
      </c>
      <c r="E99" s="4">
        <v>0</v>
      </c>
      <c r="F99" s="4">
        <v>10810689.021054497</v>
      </c>
      <c r="G99" s="4">
        <v>11315281.450292422</v>
      </c>
      <c r="H99" s="4">
        <v>30360.643638516314</v>
      </c>
      <c r="I99" s="4">
        <v>878872.47413498617</v>
      </c>
      <c r="J99" s="4">
        <v>0</v>
      </c>
      <c r="K99" s="4">
        <v>10321615.278414235</v>
      </c>
      <c r="L99" s="4">
        <v>11230848.396187736</v>
      </c>
      <c r="M99" s="2">
        <v>1315.4005437978708</v>
      </c>
      <c r="N99" s="2">
        <v>123545.04650982068</v>
      </c>
      <c r="O99" s="2">
        <v>0</v>
      </c>
      <c r="P99" s="2">
        <v>55119.013097785071</v>
      </c>
      <c r="Q99" s="44">
        <v>179979.46015140362</v>
      </c>
      <c r="R99" s="44">
        <v>-9125.9235119740661</v>
      </c>
      <c r="S99" s="44">
        <v>288906.16499393474</v>
      </c>
      <c r="T99" s="44">
        <v>0</v>
      </c>
      <c r="U99" s="44">
        <v>-544192.75573804753</v>
      </c>
      <c r="V99" s="44">
        <v>-264412.5142560894</v>
      </c>
      <c r="W99" s="44">
        <v>-7810.5229681761957</v>
      </c>
      <c r="X99" s="44">
        <v>412451.21150375542</v>
      </c>
      <c r="Y99" s="44">
        <v>0</v>
      </c>
      <c r="Z99" s="44">
        <v>-489073.74264026247</v>
      </c>
      <c r="AA99" s="44">
        <v>-84433.054104685798</v>
      </c>
      <c r="AB99" s="45">
        <v>-7.4618607124884015E-3</v>
      </c>
      <c r="AC99" s="2">
        <v>259</v>
      </c>
    </row>
    <row r="100" spans="1:29" x14ac:dyDescent="0.3">
      <c r="A100" s="1">
        <v>1734</v>
      </c>
      <c r="B100" t="s">
        <v>295</v>
      </c>
      <c r="C100" s="4">
        <v>39638.715659083406</v>
      </c>
      <c r="D100" s="4">
        <v>375194.48114258389</v>
      </c>
      <c r="E100" s="4">
        <v>0</v>
      </c>
      <c r="F100" s="4">
        <v>8696239.1790772118</v>
      </c>
      <c r="G100" s="4">
        <v>9111072.3758788798</v>
      </c>
      <c r="H100" s="4">
        <v>41400.877688885885</v>
      </c>
      <c r="I100" s="4">
        <v>587424.981543281</v>
      </c>
      <c r="J100" s="4">
        <v>0</v>
      </c>
      <c r="K100" s="4">
        <v>8414534.3615889456</v>
      </c>
      <c r="L100" s="4">
        <v>9043360.2208211124</v>
      </c>
      <c r="M100" s="2">
        <v>1365.9731354468402</v>
      </c>
      <c r="N100" s="2">
        <v>99381.017412229834</v>
      </c>
      <c r="O100" s="2">
        <v>0</v>
      </c>
      <c r="P100" s="2">
        <v>44338.350708220991</v>
      </c>
      <c r="Q100" s="44">
        <v>145085.34125589766</v>
      </c>
      <c r="R100" s="44">
        <v>396.18889435563892</v>
      </c>
      <c r="S100" s="44">
        <v>112849.48298846728</v>
      </c>
      <c r="T100" s="44">
        <v>0</v>
      </c>
      <c r="U100" s="44">
        <v>-326043.16819648712</v>
      </c>
      <c r="V100" s="44">
        <v>-212797.49631366506</v>
      </c>
      <c r="W100" s="44">
        <v>1762.1620298024791</v>
      </c>
      <c r="X100" s="44">
        <v>212230.50040069711</v>
      </c>
      <c r="Y100" s="44">
        <v>0</v>
      </c>
      <c r="Z100" s="44">
        <v>-281704.81748826616</v>
      </c>
      <c r="AA100" s="44">
        <v>-67712.155057767406</v>
      </c>
      <c r="AB100" s="45">
        <v>-7.4318534925737209E-3</v>
      </c>
      <c r="AC100" s="2">
        <v>258</v>
      </c>
    </row>
    <row r="101" spans="1:29" x14ac:dyDescent="0.3">
      <c r="A101" s="1">
        <v>1904</v>
      </c>
      <c r="B101" t="s">
        <v>316</v>
      </c>
      <c r="C101" s="4">
        <v>35234.948310119558</v>
      </c>
      <c r="D101" s="4">
        <v>475339.03838016215</v>
      </c>
      <c r="E101" s="4">
        <v>0</v>
      </c>
      <c r="F101" s="4">
        <v>11017384.787532497</v>
      </c>
      <c r="G101" s="4">
        <v>11527957.792529134</v>
      </c>
      <c r="H101" s="4">
        <v>45540.965457774473</v>
      </c>
      <c r="I101" s="4">
        <v>490005.0811708562</v>
      </c>
      <c r="J101" s="4">
        <v>0</v>
      </c>
      <c r="K101" s="4">
        <v>10909275.831498077</v>
      </c>
      <c r="L101" s="4">
        <v>11444821.878126709</v>
      </c>
      <c r="M101" s="2">
        <v>1214.2167580410021</v>
      </c>
      <c r="N101" s="2">
        <v>125907.17514317366</v>
      </c>
      <c r="O101" s="2">
        <v>0</v>
      </c>
      <c r="P101" s="2">
        <v>56172.865136038075</v>
      </c>
      <c r="Q101" s="44">
        <v>183294.25703725274</v>
      </c>
      <c r="R101" s="44">
        <v>9091.8003896139126</v>
      </c>
      <c r="S101" s="44">
        <v>-111241.13235247962</v>
      </c>
      <c r="T101" s="44">
        <v>0</v>
      </c>
      <c r="U101" s="44">
        <v>-164281.82117045813</v>
      </c>
      <c r="V101" s="44">
        <v>-266430.17143967806</v>
      </c>
      <c r="W101" s="44">
        <v>10306.017147654915</v>
      </c>
      <c r="X101" s="44">
        <v>14666.042790694046</v>
      </c>
      <c r="Y101" s="44">
        <v>0</v>
      </c>
      <c r="Z101" s="44">
        <v>-108108.95603442006</v>
      </c>
      <c r="AA101" s="44">
        <v>-83135.914402425289</v>
      </c>
      <c r="AB101" s="45">
        <v>-7.2116775493663559E-3</v>
      </c>
      <c r="AC101" s="2">
        <v>257</v>
      </c>
    </row>
    <row r="102" spans="1:29" x14ac:dyDescent="0.3">
      <c r="A102" s="1">
        <v>399</v>
      </c>
      <c r="B102" t="s">
        <v>119</v>
      </c>
      <c r="C102" s="4">
        <v>525.50245030979181</v>
      </c>
      <c r="D102" s="4">
        <v>156980.87121725938</v>
      </c>
      <c r="E102" s="4">
        <v>2224501.7495647999</v>
      </c>
      <c r="F102" s="4">
        <v>1413993.1411060854</v>
      </c>
      <c r="G102" s="4">
        <v>3796002.2447534739</v>
      </c>
      <c r="H102" s="4">
        <v>5552.3545086118629</v>
      </c>
      <c r="I102" s="4">
        <v>292175.90182495373</v>
      </c>
      <c r="J102" s="4">
        <v>2112446.5833545364</v>
      </c>
      <c r="K102" s="4">
        <v>1360068.0562608591</v>
      </c>
      <c r="L102" s="4">
        <v>3770242.8959489614</v>
      </c>
      <c r="M102" s="2">
        <v>18.109119273902891</v>
      </c>
      <c r="N102" s="2">
        <v>41580.885327310287</v>
      </c>
      <c r="O102" s="2">
        <v>-129773.62658402008</v>
      </c>
      <c r="P102" s="2">
        <v>7209.3375651649585</v>
      </c>
      <c r="Q102" s="44">
        <v>-80965.294572270941</v>
      </c>
      <c r="R102" s="44">
        <v>5008.7429390281677</v>
      </c>
      <c r="S102" s="44">
        <v>93614.145280384066</v>
      </c>
      <c r="T102" s="44">
        <v>17718.460373756578</v>
      </c>
      <c r="U102" s="44">
        <v>-61134.422410391213</v>
      </c>
      <c r="V102" s="44">
        <v>55205.945767758414</v>
      </c>
      <c r="W102" s="44">
        <v>5026.8520583020709</v>
      </c>
      <c r="X102" s="44">
        <v>135195.03060769435</v>
      </c>
      <c r="Y102" s="44">
        <v>-112055.1662102635</v>
      </c>
      <c r="Z102" s="44">
        <v>-53925.084845226258</v>
      </c>
      <c r="AA102" s="44">
        <v>-25759.348804512527</v>
      </c>
      <c r="AB102" s="45">
        <v>-6.7859150610658902E-3</v>
      </c>
      <c r="AC102" s="2">
        <v>256</v>
      </c>
    </row>
    <row r="103" spans="1:29" x14ac:dyDescent="0.3">
      <c r="A103" s="1">
        <v>1708</v>
      </c>
      <c r="B103" t="s">
        <v>283</v>
      </c>
      <c r="C103" s="4">
        <v>80745.69938517391</v>
      </c>
      <c r="D103" s="4">
        <v>526120.37504518346</v>
      </c>
      <c r="E103" s="4">
        <v>0</v>
      </c>
      <c r="F103" s="4">
        <v>12194392.104184488</v>
      </c>
      <c r="G103" s="4">
        <v>12801258.178614847</v>
      </c>
      <c r="H103" s="4">
        <v>57961.228764440231</v>
      </c>
      <c r="I103" s="4">
        <v>1645233.1176555746</v>
      </c>
      <c r="J103" s="4">
        <v>0</v>
      </c>
      <c r="K103" s="4">
        <v>11017517.674457638</v>
      </c>
      <c r="L103" s="4">
        <v>12720712.020877654</v>
      </c>
      <c r="M103" s="2">
        <v>2782.5436402034138</v>
      </c>
      <c r="N103" s="2">
        <v>139358.06836514754</v>
      </c>
      <c r="O103" s="2">
        <v>0</v>
      </c>
      <c r="P103" s="2">
        <v>62173.91479868038</v>
      </c>
      <c r="Q103" s="44">
        <v>204314.52680403134</v>
      </c>
      <c r="R103" s="44">
        <v>-25567.014260937092</v>
      </c>
      <c r="S103" s="44">
        <v>979754.67424524366</v>
      </c>
      <c r="T103" s="44">
        <v>0</v>
      </c>
      <c r="U103" s="44">
        <v>-1239048.3445255307</v>
      </c>
      <c r="V103" s="44">
        <v>-284860.68454122497</v>
      </c>
      <c r="W103" s="44">
        <v>-22784.470620733679</v>
      </c>
      <c r="X103" s="44">
        <v>1119112.7426103912</v>
      </c>
      <c r="Y103" s="44">
        <v>0</v>
      </c>
      <c r="Z103" s="44">
        <v>-1176874.4297268502</v>
      </c>
      <c r="AA103" s="44">
        <v>-80546.157737193629</v>
      </c>
      <c r="AB103" s="45">
        <v>-6.2920500948688059E-3</v>
      </c>
      <c r="AC103" s="2">
        <v>255</v>
      </c>
    </row>
    <row r="104" spans="1:29" x14ac:dyDescent="0.3">
      <c r="A104" s="1">
        <v>784</v>
      </c>
      <c r="B104" t="s">
        <v>207</v>
      </c>
      <c r="C104" s="4">
        <v>25477.583584136082</v>
      </c>
      <c r="D104" s="4">
        <v>261188.43494873439</v>
      </c>
      <c r="E104" s="4">
        <v>3416168.6541645611</v>
      </c>
      <c r="F104" s="4">
        <v>2637644.0090869213</v>
      </c>
      <c r="G104" s="4">
        <v>6340478.6817843532</v>
      </c>
      <c r="H104" s="4">
        <v>22002.192841322016</v>
      </c>
      <c r="I104" s="4">
        <v>312653.54812337895</v>
      </c>
      <c r="J104" s="4">
        <v>3303632.5684078033</v>
      </c>
      <c r="K104" s="4">
        <v>2663873.200986091</v>
      </c>
      <c r="L104" s="4">
        <v>6302161.5103585953</v>
      </c>
      <c r="M104" s="2">
        <v>877.97230948012134</v>
      </c>
      <c r="N104" s="2">
        <v>69183.246838987514</v>
      </c>
      <c r="O104" s="2">
        <v>-199293.43519748579</v>
      </c>
      <c r="P104" s="2">
        <v>13448.202459714752</v>
      </c>
      <c r="Q104" s="44">
        <v>-115784.0135893034</v>
      </c>
      <c r="R104" s="44">
        <v>-4353.3630522941876</v>
      </c>
      <c r="S104" s="44">
        <v>-17718.133664342953</v>
      </c>
      <c r="T104" s="44">
        <v>86757.349440728023</v>
      </c>
      <c r="U104" s="44">
        <v>12780.98943945495</v>
      </c>
      <c r="V104" s="44">
        <v>77466.842163545472</v>
      </c>
      <c r="W104" s="44">
        <v>-3475.3907428140665</v>
      </c>
      <c r="X104" s="44">
        <v>51465.113174644561</v>
      </c>
      <c r="Y104" s="44">
        <v>-112536.08575675776</v>
      </c>
      <c r="Z104" s="44">
        <v>26229.191899169702</v>
      </c>
      <c r="AA104" s="44">
        <v>-38317.17142575793</v>
      </c>
      <c r="AB104" s="45">
        <v>-6.043261613013517E-3</v>
      </c>
      <c r="AC104" s="2">
        <v>254</v>
      </c>
    </row>
    <row r="105" spans="1:29" x14ac:dyDescent="0.3">
      <c r="A105" s="1">
        <v>1942</v>
      </c>
      <c r="B105" t="s">
        <v>324</v>
      </c>
      <c r="C105" s="4">
        <v>102766.52233766236</v>
      </c>
      <c r="D105" s="4">
        <v>526110.74357926601</v>
      </c>
      <c r="E105" s="4">
        <v>0</v>
      </c>
      <c r="F105" s="4">
        <v>12194168.866542486</v>
      </c>
      <c r="G105" s="4">
        <v>12823046.132459413</v>
      </c>
      <c r="H105" s="4">
        <v>128342.72083554625</v>
      </c>
      <c r="I105" s="4">
        <v>303730.53501608531</v>
      </c>
      <c r="J105" s="4">
        <v>0</v>
      </c>
      <c r="K105" s="4">
        <v>12323179.940449029</v>
      </c>
      <c r="L105" s="4">
        <v>12755253.196300661</v>
      </c>
      <c r="M105" s="2">
        <v>3541.3939731010551</v>
      </c>
      <c r="N105" s="2">
        <v>139355.51719520727</v>
      </c>
      <c r="O105" s="2">
        <v>0</v>
      </c>
      <c r="P105" s="2">
        <v>62172.776606795531</v>
      </c>
      <c r="Q105" s="44">
        <v>205069.68777510384</v>
      </c>
      <c r="R105" s="44">
        <v>22034.804524782834</v>
      </c>
      <c r="S105" s="44">
        <v>-361735.72575838794</v>
      </c>
      <c r="T105" s="44">
        <v>0</v>
      </c>
      <c r="U105" s="44">
        <v>66838.29729974721</v>
      </c>
      <c r="V105" s="44">
        <v>-272862.62393385591</v>
      </c>
      <c r="W105" s="44">
        <v>25576.198497883888</v>
      </c>
      <c r="X105" s="44">
        <v>-222380.20856318067</v>
      </c>
      <c r="Y105" s="44">
        <v>0</v>
      </c>
      <c r="Z105" s="44">
        <v>129011.07390654273</v>
      </c>
      <c r="AA105" s="44">
        <v>-67792.936158752069</v>
      </c>
      <c r="AB105" s="45">
        <v>-5.2868043566610514E-3</v>
      </c>
      <c r="AC105" s="2">
        <v>253</v>
      </c>
    </row>
    <row r="106" spans="1:29" x14ac:dyDescent="0.3">
      <c r="A106" s="1">
        <v>606</v>
      </c>
      <c r="B106" t="s">
        <v>168</v>
      </c>
      <c r="C106" s="4">
        <v>353809.75481644092</v>
      </c>
      <c r="D106" s="4">
        <v>1633055.585909328</v>
      </c>
      <c r="E106" s="4">
        <v>0</v>
      </c>
      <c r="F106" s="4">
        <v>37850881.826800279</v>
      </c>
      <c r="G106" s="4">
        <v>39837747.167526051</v>
      </c>
      <c r="H106" s="4">
        <v>404348.57209478546</v>
      </c>
      <c r="I106" s="4">
        <v>1359978.7150713336</v>
      </c>
      <c r="J106" s="4">
        <v>0</v>
      </c>
      <c r="K106" s="4">
        <v>37864419.578107081</v>
      </c>
      <c r="L106" s="4">
        <v>39628746.8652732</v>
      </c>
      <c r="M106" s="2">
        <v>12192.489390799477</v>
      </c>
      <c r="N106" s="2">
        <v>432561.60145041632</v>
      </c>
      <c r="O106" s="2">
        <v>0</v>
      </c>
      <c r="P106" s="2">
        <v>192985.22481878009</v>
      </c>
      <c r="Q106" s="44">
        <v>637739.31565999589</v>
      </c>
      <c r="R106" s="44">
        <v>38346.327887545056</v>
      </c>
      <c r="S106" s="44">
        <v>-705638.47228841064</v>
      </c>
      <c r="T106" s="44">
        <v>0</v>
      </c>
      <c r="U106" s="44">
        <v>-179447.47351197805</v>
      </c>
      <c r="V106" s="44">
        <v>-846739.61791284732</v>
      </c>
      <c r="W106" s="44">
        <v>50538.817278344533</v>
      </c>
      <c r="X106" s="44">
        <v>-273076.87083799433</v>
      </c>
      <c r="Y106" s="44">
        <v>0</v>
      </c>
      <c r="Z106" s="44">
        <v>13537.751306802034</v>
      </c>
      <c r="AA106" s="44">
        <v>-209000.30225285143</v>
      </c>
      <c r="AB106" s="45">
        <v>-5.2462881842680886E-3</v>
      </c>
      <c r="AC106" s="2">
        <v>252</v>
      </c>
    </row>
    <row r="107" spans="1:29" x14ac:dyDescent="0.3">
      <c r="A107" s="1">
        <v>848</v>
      </c>
      <c r="B107" t="s">
        <v>222</v>
      </c>
      <c r="C107" s="4">
        <v>0</v>
      </c>
      <c r="D107" s="4">
        <v>133453.43641241716</v>
      </c>
      <c r="E107" s="4">
        <v>2865623.2215707246</v>
      </c>
      <c r="F107" s="4">
        <v>227553.94558252578</v>
      </c>
      <c r="G107" s="4">
        <v>3226630.6035656678</v>
      </c>
      <c r="H107" s="4">
        <v>281.74677296543126</v>
      </c>
      <c r="I107" s="4">
        <v>333205.3245650109</v>
      </c>
      <c r="J107" s="4">
        <v>2637367.2346493616</v>
      </c>
      <c r="K107" s="4">
        <v>240297.16568690099</v>
      </c>
      <c r="L107" s="4">
        <v>3211151.4716742393</v>
      </c>
      <c r="M107" s="2">
        <v>0</v>
      </c>
      <c r="N107" s="2">
        <v>35348.969546234192</v>
      </c>
      <c r="O107" s="2">
        <v>-167175.55648556835</v>
      </c>
      <c r="P107" s="2">
        <v>1160.1988441799137</v>
      </c>
      <c r="Q107" s="44">
        <v>-130666.38809515425</v>
      </c>
      <c r="R107" s="44">
        <v>281.74677296543126</v>
      </c>
      <c r="S107" s="44">
        <v>164402.91860635957</v>
      </c>
      <c r="T107" s="44">
        <v>-61080.430435794697</v>
      </c>
      <c r="U107" s="44">
        <v>11583.021260195301</v>
      </c>
      <c r="V107" s="44">
        <v>115187.25620372576</v>
      </c>
      <c r="W107" s="44">
        <v>281.74677296543126</v>
      </c>
      <c r="X107" s="44">
        <v>199751.88815259375</v>
      </c>
      <c r="Y107" s="44">
        <v>-228255.98692136304</v>
      </c>
      <c r="Z107" s="44">
        <v>12743.220104375214</v>
      </c>
      <c r="AA107" s="44">
        <v>-15479.131891428493</v>
      </c>
      <c r="AB107" s="45">
        <v>-4.7973052367143902E-3</v>
      </c>
      <c r="AC107" s="2">
        <v>251</v>
      </c>
    </row>
    <row r="108" spans="1:29" x14ac:dyDescent="0.3">
      <c r="A108" s="1">
        <v>1699</v>
      </c>
      <c r="B108" t="s">
        <v>278</v>
      </c>
      <c r="C108" s="4">
        <v>43870.721727151118</v>
      </c>
      <c r="D108" s="4">
        <v>332685.74373691657</v>
      </c>
      <c r="E108" s="4">
        <v>2750316.3686239347</v>
      </c>
      <c r="F108" s="4">
        <v>4960657.3914244017</v>
      </c>
      <c r="G108" s="4">
        <v>8087530.2255124049</v>
      </c>
      <c r="H108" s="4">
        <v>34906.239204074976</v>
      </c>
      <c r="I108" s="4">
        <v>564483.31374565908</v>
      </c>
      <c r="J108" s="4">
        <v>2700110.2499832972</v>
      </c>
      <c r="K108" s="4">
        <v>4750516.9643061142</v>
      </c>
      <c r="L108" s="4">
        <v>8050016.7672391459</v>
      </c>
      <c r="M108" s="2">
        <v>1511.8105194768095</v>
      </c>
      <c r="N108" s="2">
        <v>88121.359329255298</v>
      </c>
      <c r="O108" s="2">
        <v>-160448.7519416642</v>
      </c>
      <c r="P108" s="2">
        <v>25292.239856222906</v>
      </c>
      <c r="Q108" s="44">
        <v>-45523.342236709184</v>
      </c>
      <c r="R108" s="44">
        <v>-10476.293042552952</v>
      </c>
      <c r="S108" s="44">
        <v>143676.21067948721</v>
      </c>
      <c r="T108" s="44">
        <v>110242.63330102671</v>
      </c>
      <c r="U108" s="44">
        <v>-235432.66697451033</v>
      </c>
      <c r="V108" s="44">
        <v>8009.8839634501928</v>
      </c>
      <c r="W108" s="44">
        <v>-8964.4825230761417</v>
      </c>
      <c r="X108" s="44">
        <v>231797.57000874251</v>
      </c>
      <c r="Y108" s="44">
        <v>-50206.118640637491</v>
      </c>
      <c r="Z108" s="44">
        <v>-210140.42711828742</v>
      </c>
      <c r="AA108" s="44">
        <v>-37513.458273258992</v>
      </c>
      <c r="AB108" s="45">
        <v>-4.638431910266182E-3</v>
      </c>
      <c r="AC108" s="2">
        <v>250</v>
      </c>
    </row>
    <row r="109" spans="1:29" x14ac:dyDescent="0.3">
      <c r="A109" s="1">
        <v>177</v>
      </c>
      <c r="B109" t="s">
        <v>36</v>
      </c>
      <c r="C109" s="4">
        <v>76007.538473572029</v>
      </c>
      <c r="D109" s="4">
        <v>247966.76913764718</v>
      </c>
      <c r="E109" s="4">
        <v>509713.99075026537</v>
      </c>
      <c r="F109" s="4">
        <v>5237647.5544333374</v>
      </c>
      <c r="G109" s="4">
        <v>6071335.8527948223</v>
      </c>
      <c r="H109" s="4">
        <v>91059.408838086194</v>
      </c>
      <c r="I109" s="4">
        <v>357152.58387048019</v>
      </c>
      <c r="J109" s="4">
        <v>458083.37148540677</v>
      </c>
      <c r="K109" s="4">
        <v>5136942.8390817884</v>
      </c>
      <c r="L109" s="4">
        <v>6043238.2032757616</v>
      </c>
      <c r="M109" s="2">
        <v>2619.2638666522912</v>
      </c>
      <c r="N109" s="2">
        <v>65681.109504267515</v>
      </c>
      <c r="O109" s="2">
        <v>-29735.842245669908</v>
      </c>
      <c r="P109" s="2">
        <v>26704.492525142796</v>
      </c>
      <c r="Q109" s="44">
        <v>65269.023650392701</v>
      </c>
      <c r="R109" s="44">
        <v>12432.606497861874</v>
      </c>
      <c r="S109" s="44">
        <v>43504.705228565494</v>
      </c>
      <c r="T109" s="44">
        <v>-21894.777019188692</v>
      </c>
      <c r="U109" s="44">
        <v>-127409.20787669177</v>
      </c>
      <c r="V109" s="44">
        <v>-93366.673169453439</v>
      </c>
      <c r="W109" s="44">
        <v>15051.870364514165</v>
      </c>
      <c r="X109" s="44">
        <v>109185.81473283301</v>
      </c>
      <c r="Y109" s="44">
        <v>-51630.6192648586</v>
      </c>
      <c r="Z109" s="44">
        <v>-100704.71535154898</v>
      </c>
      <c r="AA109" s="44">
        <v>-28097.649519060738</v>
      </c>
      <c r="AB109" s="45">
        <v>-4.6279188304377081E-3</v>
      </c>
      <c r="AC109" s="2">
        <v>249</v>
      </c>
    </row>
    <row r="110" spans="1:29" x14ac:dyDescent="0.3">
      <c r="A110" s="1">
        <v>158</v>
      </c>
      <c r="B110" t="s">
        <v>27</v>
      </c>
      <c r="C110" s="4">
        <v>30031.013733317694</v>
      </c>
      <c r="D110" s="4">
        <v>209456.68286061991</v>
      </c>
      <c r="E110" s="4">
        <v>3186325.8844379666</v>
      </c>
      <c r="F110" s="4">
        <v>1668450.7803602025</v>
      </c>
      <c r="G110" s="4">
        <v>5094264.3613921069</v>
      </c>
      <c r="H110" s="4">
        <v>28529.289614241006</v>
      </c>
      <c r="I110" s="4">
        <v>653628.03400142258</v>
      </c>
      <c r="J110" s="4">
        <v>2922961.670745567</v>
      </c>
      <c r="K110" s="4">
        <v>1468778.830358559</v>
      </c>
      <c r="L110" s="4">
        <v>5073897.8247197894</v>
      </c>
      <c r="M110" s="2">
        <v>1034.8861537986486</v>
      </c>
      <c r="N110" s="2">
        <v>55480.608838082902</v>
      </c>
      <c r="O110" s="2">
        <v>-185884.80120680833</v>
      </c>
      <c r="P110" s="2">
        <v>8506.7066712010037</v>
      </c>
      <c r="Q110" s="44">
        <v>-120862.59954372578</v>
      </c>
      <c r="R110" s="44">
        <v>-2536.6102728753358</v>
      </c>
      <c r="S110" s="44">
        <v>388690.74230271974</v>
      </c>
      <c r="T110" s="44">
        <v>-77479.41248559134</v>
      </c>
      <c r="U110" s="44">
        <v>-208178.65667284452</v>
      </c>
      <c r="V110" s="44">
        <v>100496.06287140836</v>
      </c>
      <c r="W110" s="44">
        <v>-1501.7241190766872</v>
      </c>
      <c r="X110" s="44">
        <v>444171.35114080261</v>
      </c>
      <c r="Y110" s="44">
        <v>-263364.21369239967</v>
      </c>
      <c r="Z110" s="44">
        <v>-199671.9500016435</v>
      </c>
      <c r="AA110" s="44">
        <v>-20366.536672317416</v>
      </c>
      <c r="AB110" s="45">
        <v>-3.9979347806661262E-3</v>
      </c>
      <c r="AC110" s="2">
        <v>248</v>
      </c>
    </row>
    <row r="111" spans="1:29" x14ac:dyDescent="0.3">
      <c r="A111" s="1">
        <v>1950</v>
      </c>
      <c r="B111" t="s">
        <v>328</v>
      </c>
      <c r="C111" s="4">
        <v>34623.399906336424</v>
      </c>
      <c r="D111" s="4">
        <v>328286.37841801794</v>
      </c>
      <c r="E111" s="4">
        <v>4332686.1772469124</v>
      </c>
      <c r="F111" s="4">
        <v>3276319.3104196647</v>
      </c>
      <c r="G111" s="4">
        <v>7971915.2659909325</v>
      </c>
      <c r="H111" s="4">
        <v>43335.678706213148</v>
      </c>
      <c r="I111" s="4">
        <v>560390.04062076728</v>
      </c>
      <c r="J111" s="4">
        <v>3918570.058461016</v>
      </c>
      <c r="K111" s="4">
        <v>3418948.1901895646</v>
      </c>
      <c r="L111" s="4">
        <v>7941243.9679775611</v>
      </c>
      <c r="M111" s="2">
        <v>1193.1424452964181</v>
      </c>
      <c r="N111" s="2">
        <v>86956.061268290287</v>
      </c>
      <c r="O111" s="2">
        <v>-252761.4995950388</v>
      </c>
      <c r="P111" s="2">
        <v>16704.530731745421</v>
      </c>
      <c r="Q111" s="44">
        <v>-147907.76514970668</v>
      </c>
      <c r="R111" s="44">
        <v>7519.1363545803051</v>
      </c>
      <c r="S111" s="44">
        <v>145147.60093445907</v>
      </c>
      <c r="T111" s="44">
        <v>-161354.61919085754</v>
      </c>
      <c r="U111" s="44">
        <v>125924.34903815447</v>
      </c>
      <c r="V111" s="44">
        <v>117236.46713633527</v>
      </c>
      <c r="W111" s="44">
        <v>8712.2787998767235</v>
      </c>
      <c r="X111" s="44">
        <v>232103.66220274934</v>
      </c>
      <c r="Y111" s="44">
        <v>-414116.11878589634</v>
      </c>
      <c r="Z111" s="44">
        <v>142628.87976989988</v>
      </c>
      <c r="AA111" s="44">
        <v>-30671.298013371415</v>
      </c>
      <c r="AB111" s="45">
        <v>-3.8474189689670368E-3</v>
      </c>
      <c r="AC111" s="2">
        <v>247</v>
      </c>
    </row>
    <row r="112" spans="1:29" x14ac:dyDescent="0.3">
      <c r="A112" s="1">
        <v>244</v>
      </c>
      <c r="B112" t="s">
        <v>59</v>
      </c>
      <c r="C112" s="4">
        <v>0</v>
      </c>
      <c r="D112" s="4">
        <v>66814.443630863476</v>
      </c>
      <c r="E112" s="4">
        <v>1548621.8791425992</v>
      </c>
      <c r="F112" s="4">
        <v>0</v>
      </c>
      <c r="G112" s="4">
        <v>1615436.3227734629</v>
      </c>
      <c r="H112" s="4">
        <v>0</v>
      </c>
      <c r="I112" s="4">
        <v>158930.19246061181</v>
      </c>
      <c r="J112" s="4">
        <v>1450300.656296174</v>
      </c>
      <c r="K112" s="4">
        <v>0</v>
      </c>
      <c r="L112" s="4">
        <v>1609230.848756786</v>
      </c>
      <c r="M112" s="2">
        <v>0</v>
      </c>
      <c r="N112" s="2">
        <v>17697.721367452315</v>
      </c>
      <c r="O112" s="2">
        <v>-90343.951180534175</v>
      </c>
      <c r="P112" s="2">
        <v>0</v>
      </c>
      <c r="Q112" s="44">
        <v>-72646.229813081853</v>
      </c>
      <c r="R112" s="44">
        <v>0</v>
      </c>
      <c r="S112" s="44">
        <v>74418.027462296013</v>
      </c>
      <c r="T112" s="44">
        <v>-7977.271665890963</v>
      </c>
      <c r="U112" s="44">
        <v>0</v>
      </c>
      <c r="V112" s="44">
        <v>66440.755796404963</v>
      </c>
      <c r="W112" s="44">
        <v>0</v>
      </c>
      <c r="X112" s="44">
        <v>92115.748829748336</v>
      </c>
      <c r="Y112" s="44">
        <v>-98321.222846425138</v>
      </c>
      <c r="Z112" s="44">
        <v>0</v>
      </c>
      <c r="AA112" s="44">
        <v>-6205.4740166768897</v>
      </c>
      <c r="AB112" s="45">
        <v>-3.8413609556723462E-3</v>
      </c>
      <c r="AC112" s="2">
        <v>246</v>
      </c>
    </row>
    <row r="113" spans="1:29" x14ac:dyDescent="0.3">
      <c r="A113" s="1">
        <v>654</v>
      </c>
      <c r="B113" t="s">
        <v>180</v>
      </c>
      <c r="C113" s="4">
        <v>1815.4504573857409</v>
      </c>
      <c r="D113" s="4">
        <v>140205.19872128763</v>
      </c>
      <c r="E113" s="4">
        <v>2218895.7126684035</v>
      </c>
      <c r="F113" s="4">
        <v>1030773.468278363</v>
      </c>
      <c r="G113" s="4">
        <v>3391689.8301254399</v>
      </c>
      <c r="H113" s="4">
        <v>3020.9392432026252</v>
      </c>
      <c r="I113" s="4">
        <v>364842.78046574938</v>
      </c>
      <c r="J113" s="4">
        <v>1964519.9602898115</v>
      </c>
      <c r="K113" s="4">
        <v>1046910.8950933295</v>
      </c>
      <c r="L113" s="4">
        <v>3379294.5750920926</v>
      </c>
      <c r="M113" s="2">
        <v>62.561475877569947</v>
      </c>
      <c r="N113" s="2">
        <v>37137.367407358637</v>
      </c>
      <c r="O113" s="2">
        <v>-129446.57998180836</v>
      </c>
      <c r="P113" s="2">
        <v>5255.466713382767</v>
      </c>
      <c r="Q113" s="44">
        <v>-86991.184385189394</v>
      </c>
      <c r="R113" s="44">
        <v>1142.9273099393142</v>
      </c>
      <c r="S113" s="44">
        <v>187500.21433710313</v>
      </c>
      <c r="T113" s="44">
        <v>-124929.17239678367</v>
      </c>
      <c r="U113" s="44">
        <v>10881.960101583718</v>
      </c>
      <c r="V113" s="44">
        <v>74595.929351842104</v>
      </c>
      <c r="W113" s="44">
        <v>1205.4887858168843</v>
      </c>
      <c r="X113" s="44">
        <v>224637.58174446176</v>
      </c>
      <c r="Y113" s="44">
        <v>-254375.75237859203</v>
      </c>
      <c r="Z113" s="44">
        <v>16137.426814966486</v>
      </c>
      <c r="AA113" s="44">
        <v>-12395.25503334729</v>
      </c>
      <c r="AB113" s="45">
        <v>-3.6545956895147036E-3</v>
      </c>
      <c r="AC113" s="2">
        <v>245</v>
      </c>
    </row>
    <row r="114" spans="1:29" x14ac:dyDescent="0.3">
      <c r="A114" s="1">
        <v>362</v>
      </c>
      <c r="B114" t="s">
        <v>105</v>
      </c>
      <c r="C114" s="4">
        <v>39638.940149860849</v>
      </c>
      <c r="D114" s="4">
        <v>958301.50361798401</v>
      </c>
      <c r="E114" s="4">
        <v>0</v>
      </c>
      <c r="F114" s="4">
        <v>22211464.986779261</v>
      </c>
      <c r="G114" s="4">
        <v>23209405.430547111</v>
      </c>
      <c r="H114" s="4">
        <v>48301.023970366863</v>
      </c>
      <c r="I114" s="4">
        <v>1018772.1696145557</v>
      </c>
      <c r="J114" s="4">
        <v>0</v>
      </c>
      <c r="K114" s="4">
        <v>22091894.752563149</v>
      </c>
      <c r="L114" s="4">
        <v>23158967.946148071</v>
      </c>
      <c r="M114" s="2">
        <v>1365.9808715292547</v>
      </c>
      <c r="N114" s="2">
        <v>253833.63349908206</v>
      </c>
      <c r="O114" s="2">
        <v>0</v>
      </c>
      <c r="P114" s="2">
        <v>113246.6235170515</v>
      </c>
      <c r="Q114" s="44">
        <v>368446.23788766284</v>
      </c>
      <c r="R114" s="44">
        <v>7296.1029489767589</v>
      </c>
      <c r="S114" s="44">
        <v>-193362.96750251041</v>
      </c>
      <c r="T114" s="44">
        <v>0</v>
      </c>
      <c r="U114" s="44">
        <v>-232816.85773316416</v>
      </c>
      <c r="V114" s="44">
        <v>-418883.72228670213</v>
      </c>
      <c r="W114" s="44">
        <v>8662.0838205060136</v>
      </c>
      <c r="X114" s="44">
        <v>60470.665996571654</v>
      </c>
      <c r="Y114" s="44">
        <v>0</v>
      </c>
      <c r="Z114" s="44">
        <v>-119570.23421611266</v>
      </c>
      <c r="AA114" s="44">
        <v>-50437.484399039298</v>
      </c>
      <c r="AB114" s="45">
        <v>-2.1731484914583763E-3</v>
      </c>
      <c r="AC114" s="2">
        <v>244</v>
      </c>
    </row>
    <row r="115" spans="1:29" x14ac:dyDescent="0.3">
      <c r="A115" s="1">
        <v>1728</v>
      </c>
      <c r="B115" t="s">
        <v>291</v>
      </c>
      <c r="C115" s="4">
        <v>3159.8697263571044</v>
      </c>
      <c r="D115" s="4">
        <v>94460.265124733167</v>
      </c>
      <c r="E115" s="4">
        <v>1657387.6081761736</v>
      </c>
      <c r="F115" s="4">
        <v>532007.7580407213</v>
      </c>
      <c r="G115" s="4">
        <v>2287015.5010679853</v>
      </c>
      <c r="H115" s="4">
        <v>8545.803569029069</v>
      </c>
      <c r="I115" s="4">
        <v>440213.79780873732</v>
      </c>
      <c r="J115" s="4">
        <v>1367781.5491366272</v>
      </c>
      <c r="K115" s="4">
        <v>465605.77206906892</v>
      </c>
      <c r="L115" s="4">
        <v>2282146.9225834627</v>
      </c>
      <c r="M115" s="2">
        <v>108.8909437641293</v>
      </c>
      <c r="N115" s="2">
        <v>25020.50996202535</v>
      </c>
      <c r="O115" s="2">
        <v>-96689.15774533154</v>
      </c>
      <c r="P115" s="2">
        <v>2712.4767465292875</v>
      </c>
      <c r="Q115" s="44">
        <v>-68847.280093012785</v>
      </c>
      <c r="R115" s="44">
        <v>5277.0428989078346</v>
      </c>
      <c r="S115" s="44">
        <v>320733.02272197884</v>
      </c>
      <c r="T115" s="44">
        <v>-192916.90129421488</v>
      </c>
      <c r="U115" s="44">
        <v>-69114.462718181661</v>
      </c>
      <c r="V115" s="44">
        <v>63978.701608490141</v>
      </c>
      <c r="W115" s="44">
        <v>5385.9338426719642</v>
      </c>
      <c r="X115" s="44">
        <v>345753.53268400417</v>
      </c>
      <c r="Y115" s="44">
        <v>-289606.05903954641</v>
      </c>
      <c r="Z115" s="44">
        <v>-66401.985971652379</v>
      </c>
      <c r="AA115" s="44">
        <v>-4868.5784845226444</v>
      </c>
      <c r="AB115" s="45">
        <v>-2.1287912050657839E-3</v>
      </c>
      <c r="AC115" s="2">
        <v>243</v>
      </c>
    </row>
    <row r="116" spans="1:29" x14ac:dyDescent="0.3">
      <c r="A116" s="1">
        <v>321</v>
      </c>
      <c r="B116" t="s">
        <v>89</v>
      </c>
      <c r="C116" s="4">
        <v>51383.428375326337</v>
      </c>
      <c r="D116" s="4">
        <v>325835.72348116612</v>
      </c>
      <c r="E116" s="4">
        <v>0</v>
      </c>
      <c r="F116" s="4">
        <v>7552204.3284081863</v>
      </c>
      <c r="G116" s="4">
        <v>7929423.4802646786</v>
      </c>
      <c r="H116" s="4">
        <v>45540.965457774473</v>
      </c>
      <c r="I116" s="4">
        <v>285521.9157097261</v>
      </c>
      <c r="J116" s="4">
        <v>0</v>
      </c>
      <c r="K116" s="4">
        <v>7588060.1377370609</v>
      </c>
      <c r="L116" s="4">
        <v>7919123.0189045621</v>
      </c>
      <c r="M116" s="2">
        <v>1770.7027485833446</v>
      </c>
      <c r="N116" s="2">
        <v>86306.935033253583</v>
      </c>
      <c r="O116" s="2">
        <v>0</v>
      </c>
      <c r="P116" s="2">
        <v>38505.413344511886</v>
      </c>
      <c r="Q116" s="44">
        <v>126583.05112634882</v>
      </c>
      <c r="R116" s="44">
        <v>-7613.1656661352081</v>
      </c>
      <c r="S116" s="44">
        <v>-126620.7428046936</v>
      </c>
      <c r="T116" s="44">
        <v>0</v>
      </c>
      <c r="U116" s="44">
        <v>-2649.6040156373128</v>
      </c>
      <c r="V116" s="44">
        <v>-136883.5124864653</v>
      </c>
      <c r="W116" s="44">
        <v>-5842.4629175518639</v>
      </c>
      <c r="X116" s="44">
        <v>-40313.807771440013</v>
      </c>
      <c r="Y116" s="44">
        <v>0</v>
      </c>
      <c r="Z116" s="44">
        <v>35855.809328874573</v>
      </c>
      <c r="AA116" s="44">
        <v>-10300.461360116489</v>
      </c>
      <c r="AB116" s="45">
        <v>-1.2990176884552856E-3</v>
      </c>
      <c r="AC116" s="2">
        <v>242</v>
      </c>
    </row>
    <row r="117" spans="1:29" x14ac:dyDescent="0.3">
      <c r="A117" s="1">
        <v>406</v>
      </c>
      <c r="B117" t="s">
        <v>123</v>
      </c>
      <c r="C117" s="4">
        <v>71936.982404440074</v>
      </c>
      <c r="D117" s="4">
        <v>449538.32164955983</v>
      </c>
      <c r="E117" s="4">
        <v>0</v>
      </c>
      <c r="F117" s="4">
        <v>10419377.047659399</v>
      </c>
      <c r="G117" s="4">
        <v>10940852.351713398</v>
      </c>
      <c r="H117" s="4">
        <v>104882.2234785109</v>
      </c>
      <c r="I117" s="4">
        <v>550782.12945123774</v>
      </c>
      <c r="J117" s="4">
        <v>0</v>
      </c>
      <c r="K117" s="4">
        <v>10273534.497410089</v>
      </c>
      <c r="L117" s="4">
        <v>10929198.850339837</v>
      </c>
      <c r="M117" s="2">
        <v>2478.9901432404131</v>
      </c>
      <c r="N117" s="2">
        <v>119073.11545539917</v>
      </c>
      <c r="O117" s="2">
        <v>0</v>
      </c>
      <c r="P117" s="2">
        <v>53123.883116256788</v>
      </c>
      <c r="Q117" s="44">
        <v>174675.98871489638</v>
      </c>
      <c r="R117" s="44">
        <v>30466.250930830414</v>
      </c>
      <c r="S117" s="44">
        <v>-17829.307653721262</v>
      </c>
      <c r="T117" s="44">
        <v>0</v>
      </c>
      <c r="U117" s="44">
        <v>-198966.43336556701</v>
      </c>
      <c r="V117" s="44">
        <v>-186329.49008845747</v>
      </c>
      <c r="W117" s="44">
        <v>32945.241074070829</v>
      </c>
      <c r="X117" s="44">
        <v>101243.8078016779</v>
      </c>
      <c r="Y117" s="44">
        <v>0</v>
      </c>
      <c r="Z117" s="44">
        <v>-145842.55024931021</v>
      </c>
      <c r="AA117" s="44">
        <v>-11653.501373561099</v>
      </c>
      <c r="AB117" s="45">
        <v>-1.0651365176074326E-3</v>
      </c>
      <c r="AC117" s="2">
        <v>241</v>
      </c>
    </row>
    <row r="118" spans="1:29" x14ac:dyDescent="0.3">
      <c r="A118" s="1">
        <v>303</v>
      </c>
      <c r="B118" t="s">
        <v>82</v>
      </c>
      <c r="C118" s="4">
        <v>85149.210610035167</v>
      </c>
      <c r="D118" s="4">
        <v>427132.52643550269</v>
      </c>
      <c r="E118" s="4">
        <v>0</v>
      </c>
      <c r="F118" s="4">
        <v>9900056.6312569603</v>
      </c>
      <c r="G118" s="4">
        <v>10412338.368302496</v>
      </c>
      <c r="H118" s="4">
        <v>77281.638352586975</v>
      </c>
      <c r="I118" s="4">
        <v>759891.98276337737</v>
      </c>
      <c r="J118" s="4">
        <v>0</v>
      </c>
      <c r="K118" s="4">
        <v>9566893.055452751</v>
      </c>
      <c r="L118" s="4">
        <v>10404066.676568717</v>
      </c>
      <c r="M118" s="2">
        <v>2934.2911914241026</v>
      </c>
      <c r="N118" s="2">
        <v>113138.29808409339</v>
      </c>
      <c r="O118" s="2">
        <v>0</v>
      </c>
      <c r="P118" s="2">
        <v>50476.09362033425</v>
      </c>
      <c r="Q118" s="44">
        <v>166548.68289585173</v>
      </c>
      <c r="R118" s="44">
        <v>-10801.863448872295</v>
      </c>
      <c r="S118" s="44">
        <v>219621.1582437813</v>
      </c>
      <c r="T118" s="44">
        <v>0</v>
      </c>
      <c r="U118" s="44">
        <v>-383639.66942454356</v>
      </c>
      <c r="V118" s="44">
        <v>-174820.37462963111</v>
      </c>
      <c r="W118" s="44">
        <v>-7867.5722574481915</v>
      </c>
      <c r="X118" s="44">
        <v>332759.45632787468</v>
      </c>
      <c r="Y118" s="44">
        <v>0</v>
      </c>
      <c r="Z118" s="44">
        <v>-333163.57580420934</v>
      </c>
      <c r="AA118" s="44">
        <v>-8271.6917337793857</v>
      </c>
      <c r="AB118" s="45">
        <v>-7.9441249805713946E-4</v>
      </c>
      <c r="AC118" s="2">
        <v>240</v>
      </c>
    </row>
    <row r="119" spans="1:29" x14ac:dyDescent="0.3">
      <c r="A119" s="1">
        <v>479</v>
      </c>
      <c r="B119" t="s">
        <v>137</v>
      </c>
      <c r="C119" s="4">
        <v>954244.86265031551</v>
      </c>
      <c r="D119" s="4">
        <v>2450115.0562386848</v>
      </c>
      <c r="E119" s="4">
        <v>0</v>
      </c>
      <c r="F119" s="4">
        <v>56788645.932168357</v>
      </c>
      <c r="G119" s="4">
        <v>60193004.869390622</v>
      </c>
      <c r="H119" s="4">
        <v>880458.66551697312</v>
      </c>
      <c r="I119" s="4">
        <v>1063137.4487989147</v>
      </c>
      <c r="J119" s="4">
        <v>0</v>
      </c>
      <c r="K119" s="4">
        <v>58204121.619015872</v>
      </c>
      <c r="L119" s="4">
        <v>60147717.733331762</v>
      </c>
      <c r="M119" s="2">
        <v>32883.831510312659</v>
      </c>
      <c r="N119" s="2">
        <v>648983.23217469885</v>
      </c>
      <c r="O119" s="2">
        <v>0</v>
      </c>
      <c r="P119" s="2">
        <v>289540.66783759423</v>
      </c>
      <c r="Q119" s="44">
        <v>971407.73152260575</v>
      </c>
      <c r="R119" s="44">
        <v>-106670.02864365504</v>
      </c>
      <c r="S119" s="44">
        <v>-2035960.8396144691</v>
      </c>
      <c r="T119" s="44">
        <v>0</v>
      </c>
      <c r="U119" s="44">
        <v>1125935.0190099212</v>
      </c>
      <c r="V119" s="44">
        <v>-1016694.8675814653</v>
      </c>
      <c r="W119" s="44">
        <v>-73786.197133342386</v>
      </c>
      <c r="X119" s="44">
        <v>-1386977.6074397704</v>
      </c>
      <c r="Y119" s="44">
        <v>0</v>
      </c>
      <c r="Z119" s="44">
        <v>1415475.6868475154</v>
      </c>
      <c r="AA119" s="44">
        <v>-45287.136058859527</v>
      </c>
      <c r="AB119" s="45">
        <v>-7.5236543111820901E-4</v>
      </c>
      <c r="AC119" s="2">
        <v>239</v>
      </c>
    </row>
    <row r="120" spans="1:29" x14ac:dyDescent="0.3">
      <c r="A120" s="1">
        <v>392</v>
      </c>
      <c r="B120" t="s">
        <v>115</v>
      </c>
      <c r="C120" s="4">
        <v>3021054.9127269038</v>
      </c>
      <c r="D120" s="4">
        <v>2300885.4797422327</v>
      </c>
      <c r="E120" s="4">
        <v>0</v>
      </c>
      <c r="F120" s="4">
        <v>53329810.168237254</v>
      </c>
      <c r="G120" s="4">
        <v>58651750.560706392</v>
      </c>
      <c r="H120" s="4">
        <v>3374171.5316441995</v>
      </c>
      <c r="I120" s="4">
        <v>1303755.8360236071</v>
      </c>
      <c r="J120" s="4">
        <v>0</v>
      </c>
      <c r="K120" s="4">
        <v>53941939.418016978</v>
      </c>
      <c r="L120" s="4">
        <v>58619866.785684787</v>
      </c>
      <c r="M120" s="2">
        <v>104107.30476200482</v>
      </c>
      <c r="N120" s="2">
        <v>609455.49953041843</v>
      </c>
      <c r="O120" s="2">
        <v>0</v>
      </c>
      <c r="P120" s="2">
        <v>271905.56489421037</v>
      </c>
      <c r="Q120" s="44">
        <v>985468.3691866335</v>
      </c>
      <c r="R120" s="44">
        <v>249009.31415529089</v>
      </c>
      <c r="S120" s="44">
        <v>-1606585.1432490442</v>
      </c>
      <c r="T120" s="44">
        <v>0</v>
      </c>
      <c r="U120" s="44">
        <v>340223.68488551321</v>
      </c>
      <c r="V120" s="44">
        <v>-1017352.1442082387</v>
      </c>
      <c r="W120" s="44">
        <v>353116.61891729571</v>
      </c>
      <c r="X120" s="44">
        <v>-997129.64371862577</v>
      </c>
      <c r="Y120" s="44">
        <v>0</v>
      </c>
      <c r="Z120" s="44">
        <v>612129.24977972358</v>
      </c>
      <c r="AA120" s="44">
        <v>-31883.775021605194</v>
      </c>
      <c r="AB120" s="45">
        <v>-5.4361165211265928E-4</v>
      </c>
      <c r="AC120" s="2">
        <v>238</v>
      </c>
    </row>
    <row r="121" spans="1:29" x14ac:dyDescent="0.3">
      <c r="A121" s="1">
        <v>758</v>
      </c>
      <c r="B121" t="s">
        <v>199</v>
      </c>
      <c r="C121" s="4">
        <v>1629531.3092599688</v>
      </c>
      <c r="D121" s="4">
        <v>2871979.7705926849</v>
      </c>
      <c r="E121" s="4">
        <v>0</v>
      </c>
      <c r="F121" s="4">
        <v>66566605.474812299</v>
      </c>
      <c r="G121" s="4">
        <v>71068116.554664955</v>
      </c>
      <c r="H121" s="4">
        <v>1337248.349351014</v>
      </c>
      <c r="I121" s="4">
        <v>2529734.648099713</v>
      </c>
      <c r="J121" s="4">
        <v>0</v>
      </c>
      <c r="K121" s="4">
        <v>67179637.973585829</v>
      </c>
      <c r="L121" s="4">
        <v>71046620.971036553</v>
      </c>
      <c r="M121" s="2">
        <v>56154.594184197769</v>
      </c>
      <c r="N121" s="2">
        <v>760726.19916916138</v>
      </c>
      <c r="O121" s="2">
        <v>0</v>
      </c>
      <c r="P121" s="2">
        <v>339394.24137494806</v>
      </c>
      <c r="Q121" s="44">
        <v>1156275.0347283073</v>
      </c>
      <c r="R121" s="44">
        <v>-348437.55409315258</v>
      </c>
      <c r="S121" s="44">
        <v>-1102971.3216621331</v>
      </c>
      <c r="T121" s="44">
        <v>0</v>
      </c>
      <c r="U121" s="44">
        <v>273638.25739858206</v>
      </c>
      <c r="V121" s="44">
        <v>-1177770.6183567084</v>
      </c>
      <c r="W121" s="44">
        <v>-292282.9599089548</v>
      </c>
      <c r="X121" s="44">
        <v>-342245.12249297171</v>
      </c>
      <c r="Y121" s="44">
        <v>0</v>
      </c>
      <c r="Z121" s="44">
        <v>613032.49877353013</v>
      </c>
      <c r="AA121" s="44">
        <v>-21495.58362840116</v>
      </c>
      <c r="AB121" s="45">
        <v>-3.0246451813404891E-4</v>
      </c>
      <c r="AC121" s="2">
        <v>237</v>
      </c>
    </row>
    <row r="122" spans="1:29" x14ac:dyDescent="0.3">
      <c r="A122" s="1">
        <v>858</v>
      </c>
      <c r="B122" t="s">
        <v>226</v>
      </c>
      <c r="C122" s="4">
        <v>36106.496640966601</v>
      </c>
      <c r="D122" s="4">
        <v>318783.95614166156</v>
      </c>
      <c r="E122" s="4">
        <v>2738903.1228902121</v>
      </c>
      <c r="F122" s="4">
        <v>4649855.6899208715</v>
      </c>
      <c r="G122" s="4">
        <v>7743649.2655937131</v>
      </c>
      <c r="H122" s="4">
        <v>28653.381844967163</v>
      </c>
      <c r="I122" s="4">
        <v>580332.66066822235</v>
      </c>
      <c r="J122" s="4">
        <v>2687947.0582891055</v>
      </c>
      <c r="K122" s="4">
        <v>4448966.6774734193</v>
      </c>
      <c r="L122" s="4">
        <v>7745899.7782757152</v>
      </c>
      <c r="M122" s="2">
        <v>1244.2508190943345</v>
      </c>
      <c r="N122" s="2">
        <v>84439.072236817694</v>
      </c>
      <c r="O122" s="2">
        <v>-159782.92271035453</v>
      </c>
      <c r="P122" s="2">
        <v>23707.596821664876</v>
      </c>
      <c r="Q122" s="44">
        <v>-50392.002832777624</v>
      </c>
      <c r="R122" s="44">
        <v>-8697.3656150937713</v>
      </c>
      <c r="S122" s="44">
        <v>177109.63228974311</v>
      </c>
      <c r="T122" s="44">
        <v>108826.85810924796</v>
      </c>
      <c r="U122" s="44">
        <v>-224596.60926911706</v>
      </c>
      <c r="V122" s="44">
        <v>52642.515514779661</v>
      </c>
      <c r="W122" s="44">
        <v>-7453.1147959994369</v>
      </c>
      <c r="X122" s="44">
        <v>261548.70452656079</v>
      </c>
      <c r="Y122" s="44">
        <v>-50956.064601106569</v>
      </c>
      <c r="Z122" s="44">
        <v>-200889.01244745217</v>
      </c>
      <c r="AA122" s="44">
        <v>2250.5126820020378</v>
      </c>
      <c r="AB122" s="45">
        <v>2.9062688724829387E-4</v>
      </c>
      <c r="AC122" s="2">
        <v>236</v>
      </c>
    </row>
    <row r="123" spans="1:29" x14ac:dyDescent="0.3">
      <c r="A123" s="1">
        <v>907</v>
      </c>
      <c r="B123" t="s">
        <v>239</v>
      </c>
      <c r="C123" s="4">
        <v>3264.5485949870172</v>
      </c>
      <c r="D123" s="4">
        <v>159374.99156096592</v>
      </c>
      <c r="E123" s="4">
        <v>3416140.6253817203</v>
      </c>
      <c r="F123" s="4">
        <v>277845.06853595981</v>
      </c>
      <c r="G123" s="4">
        <v>3856625.2340736333</v>
      </c>
      <c r="H123" s="4">
        <v>4942.7127843504577</v>
      </c>
      <c r="I123" s="4">
        <v>299991.7973587038</v>
      </c>
      <c r="J123" s="4">
        <v>3275743.9229975361</v>
      </c>
      <c r="K123" s="4">
        <v>277113.02175658254</v>
      </c>
      <c r="L123" s="4">
        <v>3857791.4548971727</v>
      </c>
      <c r="M123" s="2">
        <v>112.49823829978521</v>
      </c>
      <c r="N123" s="2">
        <v>42215.036754165776</v>
      </c>
      <c r="O123" s="2">
        <v>-199291.80004624405</v>
      </c>
      <c r="P123" s="2">
        <v>1416.6114613011732</v>
      </c>
      <c r="Q123" s="44">
        <v>-155547.65359247732</v>
      </c>
      <c r="R123" s="44">
        <v>1565.6659510636553</v>
      </c>
      <c r="S123" s="44">
        <v>98401.769043572102</v>
      </c>
      <c r="T123" s="44">
        <v>58895.097662059939</v>
      </c>
      <c r="U123" s="44">
        <v>-2148.6582406784428</v>
      </c>
      <c r="V123" s="44">
        <v>156713.87441601674</v>
      </c>
      <c r="W123" s="44">
        <v>1678.1641893634405</v>
      </c>
      <c r="X123" s="44">
        <v>140616.80579773788</v>
      </c>
      <c r="Y123" s="44">
        <v>-140396.70238418411</v>
      </c>
      <c r="Z123" s="44">
        <v>-732.04677937726956</v>
      </c>
      <c r="AA123" s="44">
        <v>1166.220823539421</v>
      </c>
      <c r="AB123" s="45">
        <v>3.02394127704127E-4</v>
      </c>
      <c r="AC123" s="2">
        <v>235</v>
      </c>
    </row>
    <row r="124" spans="1:29" x14ac:dyDescent="0.3">
      <c r="A124" s="1">
        <v>252</v>
      </c>
      <c r="B124" t="s">
        <v>61</v>
      </c>
      <c r="C124" s="4">
        <v>1789.9198959630073</v>
      </c>
      <c r="D124" s="4">
        <v>156799.41606309856</v>
      </c>
      <c r="E124" s="4">
        <v>3451049.6757507394</v>
      </c>
      <c r="F124" s="4">
        <v>183239.45630649664</v>
      </c>
      <c r="G124" s="4">
        <v>3792878.468016298</v>
      </c>
      <c r="H124" s="4">
        <v>1472.3808141275383</v>
      </c>
      <c r="I124" s="4">
        <v>111585.2038243141</v>
      </c>
      <c r="J124" s="4">
        <v>3480994.2422879878</v>
      </c>
      <c r="K124" s="4">
        <v>200998.1738428864</v>
      </c>
      <c r="L124" s="4">
        <v>3795050.0007693162</v>
      </c>
      <c r="M124" s="2">
        <v>61.681677921040091</v>
      </c>
      <c r="N124" s="2">
        <v>41532.82172632053</v>
      </c>
      <c r="O124" s="2">
        <v>-201328.33432538237</v>
      </c>
      <c r="P124" s="2">
        <v>934.25848921548493</v>
      </c>
      <c r="Q124" s="44">
        <v>-158799.57243192531</v>
      </c>
      <c r="R124" s="44">
        <v>-379.2207597565091</v>
      </c>
      <c r="S124" s="44">
        <v>-86747.033965104987</v>
      </c>
      <c r="T124" s="44">
        <v>231272.90086263081</v>
      </c>
      <c r="U124" s="44">
        <v>16824.459047174285</v>
      </c>
      <c r="V124" s="44">
        <v>160971.1051849435</v>
      </c>
      <c r="W124" s="44">
        <v>-317.53908183546901</v>
      </c>
      <c r="X124" s="44">
        <v>-45214.212238784457</v>
      </c>
      <c r="Y124" s="44">
        <v>29944.566537248436</v>
      </c>
      <c r="Z124" s="44">
        <v>17758.71753638977</v>
      </c>
      <c r="AA124" s="44">
        <v>2171.5327530181967</v>
      </c>
      <c r="AB124" s="45">
        <v>5.7252895692013134E-4</v>
      </c>
      <c r="AC124" s="2">
        <v>234</v>
      </c>
    </row>
    <row r="125" spans="1:29" x14ac:dyDescent="0.3">
      <c r="A125" s="1">
        <v>1621</v>
      </c>
      <c r="B125" t="s">
        <v>262</v>
      </c>
      <c r="C125" s="4">
        <v>77809.073515519514</v>
      </c>
      <c r="D125" s="4">
        <v>366116.3356228738</v>
      </c>
      <c r="E125" s="4">
        <v>0</v>
      </c>
      <c r="F125" s="4">
        <v>8485826.3699616473</v>
      </c>
      <c r="G125" s="4">
        <v>8929751.7791000418</v>
      </c>
      <c r="H125" s="4">
        <v>69001.462814809813</v>
      </c>
      <c r="I125" s="4">
        <v>280900.06243327347</v>
      </c>
      <c r="J125" s="4">
        <v>0</v>
      </c>
      <c r="K125" s="4">
        <v>8587381.0623166673</v>
      </c>
      <c r="L125" s="4">
        <v>8937282.5875647496</v>
      </c>
      <c r="M125" s="2">
        <v>2681.3458092417313</v>
      </c>
      <c r="N125" s="2">
        <v>96976.410246320564</v>
      </c>
      <c r="O125" s="2">
        <v>0</v>
      </c>
      <c r="P125" s="2">
        <v>43265.547082199082</v>
      </c>
      <c r="Q125" s="44">
        <v>142923.30313776137</v>
      </c>
      <c r="R125" s="44">
        <v>-11488.956509951433</v>
      </c>
      <c r="S125" s="44">
        <v>-182192.68343592089</v>
      </c>
      <c r="T125" s="44">
        <v>0</v>
      </c>
      <c r="U125" s="44">
        <v>58289.14527282089</v>
      </c>
      <c r="V125" s="44">
        <v>-135392.49467305356</v>
      </c>
      <c r="W125" s="44">
        <v>-8807.6107007097016</v>
      </c>
      <c r="X125" s="44">
        <v>-85216.273189600324</v>
      </c>
      <c r="Y125" s="44">
        <v>0</v>
      </c>
      <c r="Z125" s="44">
        <v>101554.69235501997</v>
      </c>
      <c r="AA125" s="44">
        <v>7530.8084647078067</v>
      </c>
      <c r="AB125" s="45">
        <v>8.4333905924838335E-4</v>
      </c>
      <c r="AC125" s="2">
        <v>233</v>
      </c>
    </row>
    <row r="126" spans="1:29" x14ac:dyDescent="0.3">
      <c r="A126" s="1">
        <v>637</v>
      </c>
      <c r="B126" t="s">
        <v>177</v>
      </c>
      <c r="C126" s="4">
        <v>60192.770387283475</v>
      </c>
      <c r="D126" s="4">
        <v>1901618.6796603468</v>
      </c>
      <c r="E126" s="4">
        <v>0</v>
      </c>
      <c r="F126" s="4">
        <v>44075623.968047947</v>
      </c>
      <c r="G126" s="4">
        <v>46037435.418095581</v>
      </c>
      <c r="H126" s="4">
        <v>37260.789919997296</v>
      </c>
      <c r="I126" s="4">
        <v>1644709.3720785708</v>
      </c>
      <c r="J126" s="4">
        <v>0</v>
      </c>
      <c r="K126" s="4">
        <v>44421647.405900002</v>
      </c>
      <c r="L126" s="4">
        <v>46103617.567898564</v>
      </c>
      <c r="M126" s="2">
        <v>2074.2777844848715</v>
      </c>
      <c r="N126" s="2">
        <v>503698.23814899655</v>
      </c>
      <c r="O126" s="2">
        <v>0</v>
      </c>
      <c r="P126" s="2">
        <v>224722.48439081595</v>
      </c>
      <c r="Q126" s="44">
        <v>730495.00032429735</v>
      </c>
      <c r="R126" s="44">
        <v>-25006.258251771051</v>
      </c>
      <c r="S126" s="44">
        <v>-760607.54573077266</v>
      </c>
      <c r="T126" s="44">
        <v>0</v>
      </c>
      <c r="U126" s="44">
        <v>121300.95346123888</v>
      </c>
      <c r="V126" s="44">
        <v>-664312.85052131454</v>
      </c>
      <c r="W126" s="44">
        <v>-22931.980467286179</v>
      </c>
      <c r="X126" s="44">
        <v>-256909.30758177611</v>
      </c>
      <c r="Y126" s="44">
        <v>0</v>
      </c>
      <c r="Z126" s="44">
        <v>346023.43785205483</v>
      </c>
      <c r="AA126" s="44">
        <v>66182.149802982807</v>
      </c>
      <c r="AB126" s="45">
        <v>1.4375724712278194E-3</v>
      </c>
      <c r="AC126" s="2">
        <v>232</v>
      </c>
    </row>
    <row r="127" spans="1:29" x14ac:dyDescent="0.3">
      <c r="A127" s="1">
        <v>772</v>
      </c>
      <c r="B127" t="s">
        <v>204</v>
      </c>
      <c r="C127" s="4">
        <v>3003602.1219460191</v>
      </c>
      <c r="D127" s="4">
        <v>4620434.382217248</v>
      </c>
      <c r="E127" s="4">
        <v>0</v>
      </c>
      <c r="F127" s="4">
        <v>107092200.22808231</v>
      </c>
      <c r="G127" s="4">
        <v>114716236.73224559</v>
      </c>
      <c r="H127" s="4">
        <v>2964302.8425242291</v>
      </c>
      <c r="I127" s="4">
        <v>6472510.6900830874</v>
      </c>
      <c r="J127" s="4">
        <v>0</v>
      </c>
      <c r="K127" s="4">
        <v>105475489.17376934</v>
      </c>
      <c r="L127" s="4">
        <v>114912302.70637666</v>
      </c>
      <c r="M127" s="2">
        <v>103505.87146758879</v>
      </c>
      <c r="N127" s="2">
        <v>1223854.5417641571</v>
      </c>
      <c r="O127" s="2">
        <v>0</v>
      </c>
      <c r="P127" s="2">
        <v>546016.66698081733</v>
      </c>
      <c r="Q127" s="44">
        <v>1873377.0802125633</v>
      </c>
      <c r="R127" s="44">
        <v>-142805.15088937883</v>
      </c>
      <c r="S127" s="44">
        <v>628221.76610168233</v>
      </c>
      <c r="T127" s="44">
        <v>0</v>
      </c>
      <c r="U127" s="44">
        <v>-2162727.7212937917</v>
      </c>
      <c r="V127" s="44">
        <v>-1677311.1060815006</v>
      </c>
      <c r="W127" s="44">
        <v>-39299.279421790037</v>
      </c>
      <c r="X127" s="44">
        <v>1852076.3078658395</v>
      </c>
      <c r="Y127" s="44">
        <v>0</v>
      </c>
      <c r="Z127" s="44">
        <v>-1616711.0543129742</v>
      </c>
      <c r="AA127" s="44">
        <v>196065.97413106263</v>
      </c>
      <c r="AB127" s="45">
        <v>1.7091388256458594E-3</v>
      </c>
      <c r="AC127" s="2">
        <v>231</v>
      </c>
    </row>
    <row r="128" spans="1:29" x14ac:dyDescent="0.3">
      <c r="A128" s="1">
        <v>1916</v>
      </c>
      <c r="B128" t="s">
        <v>318</v>
      </c>
      <c r="C128" s="4">
        <v>102767.45304412789</v>
      </c>
      <c r="D128" s="4">
        <v>1115208.7339297293</v>
      </c>
      <c r="E128" s="4">
        <v>0</v>
      </c>
      <c r="F128" s="4">
        <v>25848253.032174159</v>
      </c>
      <c r="G128" s="4">
        <v>27066229.219148017</v>
      </c>
      <c r="H128" s="4">
        <v>89701.901659252748</v>
      </c>
      <c r="I128" s="4">
        <v>565472.7900049832</v>
      </c>
      <c r="J128" s="4">
        <v>0</v>
      </c>
      <c r="K128" s="4">
        <v>26460817.672417562</v>
      </c>
      <c r="L128" s="4">
        <v>27115992.3640818</v>
      </c>
      <c r="M128" s="2">
        <v>3541.4260457857463</v>
      </c>
      <c r="N128" s="2">
        <v>295395.01292083942</v>
      </c>
      <c r="O128" s="2">
        <v>0</v>
      </c>
      <c r="P128" s="2">
        <v>131789.02793897028</v>
      </c>
      <c r="Q128" s="44">
        <v>430725.4669055955</v>
      </c>
      <c r="R128" s="44">
        <v>-16606.977430660889</v>
      </c>
      <c r="S128" s="44">
        <v>-845130.95684558549</v>
      </c>
      <c r="T128" s="44">
        <v>0</v>
      </c>
      <c r="U128" s="44">
        <v>480775.61230443337</v>
      </c>
      <c r="V128" s="44">
        <v>-380962.32197181298</v>
      </c>
      <c r="W128" s="44">
        <v>-13065.551384875143</v>
      </c>
      <c r="X128" s="44">
        <v>-549735.94392474601</v>
      </c>
      <c r="Y128" s="44">
        <v>0</v>
      </c>
      <c r="Z128" s="44">
        <v>612564.64024340361</v>
      </c>
      <c r="AA128" s="44">
        <v>49763.144933782518</v>
      </c>
      <c r="AB128" s="45">
        <v>1.8385695521479421E-3</v>
      </c>
      <c r="AC128" s="2">
        <v>230</v>
      </c>
    </row>
    <row r="129" spans="1:29" x14ac:dyDescent="0.3">
      <c r="A129" s="1">
        <v>744</v>
      </c>
      <c r="B129" t="s">
        <v>194</v>
      </c>
      <c r="C129" s="4">
        <v>0</v>
      </c>
      <c r="D129" s="4">
        <v>41446.319780585836</v>
      </c>
      <c r="E129" s="4">
        <v>960640.75571389194</v>
      </c>
      <c r="F129" s="4">
        <v>0</v>
      </c>
      <c r="G129" s="4">
        <v>1002087.0754944778</v>
      </c>
      <c r="H129" s="4">
        <v>0</v>
      </c>
      <c r="I129" s="4">
        <v>54906.263243381269</v>
      </c>
      <c r="J129" s="4">
        <v>949763.24109832919</v>
      </c>
      <c r="K129" s="4">
        <v>0</v>
      </c>
      <c r="L129" s="4">
        <v>1004669.5043417105</v>
      </c>
      <c r="M129" s="2">
        <v>0</v>
      </c>
      <c r="N129" s="2">
        <v>10978.246309070642</v>
      </c>
      <c r="O129" s="2">
        <v>-56042.138307059104</v>
      </c>
      <c r="P129" s="2">
        <v>0</v>
      </c>
      <c r="Q129" s="44">
        <v>-45063.891997988459</v>
      </c>
      <c r="R129" s="44">
        <v>0</v>
      </c>
      <c r="S129" s="44">
        <v>2481.69715372479</v>
      </c>
      <c r="T129" s="44">
        <v>45164.623691496359</v>
      </c>
      <c r="U129" s="44">
        <v>0</v>
      </c>
      <c r="V129" s="44">
        <v>47646.320845221177</v>
      </c>
      <c r="W129" s="44">
        <v>0</v>
      </c>
      <c r="X129" s="44">
        <v>13459.943462795432</v>
      </c>
      <c r="Y129" s="44">
        <v>-10877.514615562744</v>
      </c>
      <c r="Z129" s="44">
        <v>0</v>
      </c>
      <c r="AA129" s="44">
        <v>2582.4288472327171</v>
      </c>
      <c r="AB129" s="45">
        <v>2.5770503486021142E-3</v>
      </c>
      <c r="AC129" s="2">
        <v>229</v>
      </c>
    </row>
    <row r="130" spans="1:29" x14ac:dyDescent="0.3">
      <c r="A130" s="1">
        <v>988</v>
      </c>
      <c r="B130" t="s">
        <v>253</v>
      </c>
      <c r="C130" s="4">
        <v>174701.58160526532</v>
      </c>
      <c r="D130" s="4">
        <v>567409.35976009979</v>
      </c>
      <c r="E130" s="4">
        <v>0</v>
      </c>
      <c r="F130" s="4">
        <v>13151386.155506166</v>
      </c>
      <c r="G130" s="4">
        <v>13893497.096871531</v>
      </c>
      <c r="H130" s="4">
        <v>291186.17307849735</v>
      </c>
      <c r="I130" s="4">
        <v>1426766.7510508671</v>
      </c>
      <c r="J130" s="4">
        <v>0</v>
      </c>
      <c r="K130" s="4">
        <v>12214790.429243142</v>
      </c>
      <c r="L130" s="4">
        <v>13932743.353372507</v>
      </c>
      <c r="M130" s="2">
        <v>6020.3178439304784</v>
      </c>
      <c r="N130" s="2">
        <v>150294.63997033332</v>
      </c>
      <c r="O130" s="2">
        <v>0</v>
      </c>
      <c r="P130" s="2">
        <v>67053.212274222489</v>
      </c>
      <c r="Q130" s="44">
        <v>223368.17008848628</v>
      </c>
      <c r="R130" s="44">
        <v>110464.27362930155</v>
      </c>
      <c r="S130" s="44">
        <v>709062.75132043404</v>
      </c>
      <c r="T130" s="44">
        <v>0</v>
      </c>
      <c r="U130" s="44">
        <v>-1003648.9385372464</v>
      </c>
      <c r="V130" s="44">
        <v>-184121.91358751012</v>
      </c>
      <c r="W130" s="44">
        <v>116484.59147323202</v>
      </c>
      <c r="X130" s="44">
        <v>859357.39129076735</v>
      </c>
      <c r="Y130" s="44">
        <v>0</v>
      </c>
      <c r="Z130" s="44">
        <v>-936595.72626302391</v>
      </c>
      <c r="AA130" s="44">
        <v>39246.25650097616</v>
      </c>
      <c r="AB130" s="45">
        <v>2.8247932271719726E-3</v>
      </c>
      <c r="AC130" s="2">
        <v>228</v>
      </c>
    </row>
    <row r="131" spans="1:29" x14ac:dyDescent="0.3">
      <c r="A131" s="1">
        <v>632</v>
      </c>
      <c r="B131" t="s">
        <v>176</v>
      </c>
      <c r="C131" s="4">
        <v>176166.52950732506</v>
      </c>
      <c r="D131" s="4">
        <v>364125.35833091883</v>
      </c>
      <c r="E131" s="4">
        <v>0</v>
      </c>
      <c r="F131" s="4">
        <v>8439679.5964850616</v>
      </c>
      <c r="G131" s="4">
        <v>8979971.484323306</v>
      </c>
      <c r="H131" s="4">
        <v>120062.54529776906</v>
      </c>
      <c r="I131" s="4">
        <v>455487.83035902248</v>
      </c>
      <c r="J131" s="4">
        <v>0</v>
      </c>
      <c r="K131" s="4">
        <v>8431855.3376822807</v>
      </c>
      <c r="L131" s="4">
        <v>9007405.7133390736</v>
      </c>
      <c r="M131" s="2">
        <v>6070.8007984301466</v>
      </c>
      <c r="N131" s="2">
        <v>96449.042817256661</v>
      </c>
      <c r="O131" s="2">
        <v>0</v>
      </c>
      <c r="P131" s="2">
        <v>43030.264705033042</v>
      </c>
      <c r="Q131" s="44">
        <v>145550.10832071985</v>
      </c>
      <c r="R131" s="44">
        <v>-62174.785007986146</v>
      </c>
      <c r="S131" s="44">
        <v>-5086.5707891530037</v>
      </c>
      <c r="T131" s="44">
        <v>0</v>
      </c>
      <c r="U131" s="44">
        <v>-50854.523507813923</v>
      </c>
      <c r="V131" s="44">
        <v>-118115.87930495228</v>
      </c>
      <c r="W131" s="44">
        <v>-56103.984209556002</v>
      </c>
      <c r="X131" s="44">
        <v>91362.472028103657</v>
      </c>
      <c r="Y131" s="44">
        <v>0</v>
      </c>
      <c r="Z131" s="44">
        <v>-7824.2588027808815</v>
      </c>
      <c r="AA131" s="44">
        <v>27434.229015767574</v>
      </c>
      <c r="AB131" s="45">
        <v>3.0550463399199655E-3</v>
      </c>
      <c r="AC131" s="2">
        <v>227</v>
      </c>
    </row>
    <row r="132" spans="1:29" x14ac:dyDescent="0.3">
      <c r="A132" s="1">
        <v>388</v>
      </c>
      <c r="B132" t="s">
        <v>114</v>
      </c>
      <c r="C132" s="4">
        <v>9682.9030518951622</v>
      </c>
      <c r="D132" s="4">
        <v>210665.32811617813</v>
      </c>
      <c r="E132" s="4">
        <v>4060626.2975887442</v>
      </c>
      <c r="F132" s="4">
        <v>822164.28733155213</v>
      </c>
      <c r="G132" s="4">
        <v>5103139.796040101</v>
      </c>
      <c r="H132" s="4">
        <v>15258.265871653772</v>
      </c>
      <c r="I132" s="4">
        <v>357279.89433381351</v>
      </c>
      <c r="J132" s="4">
        <v>3971129.2501463233</v>
      </c>
      <c r="K132" s="4">
        <v>776247.08892024378</v>
      </c>
      <c r="L132" s="4">
        <v>5119914.4992720345</v>
      </c>
      <c r="M132" s="2">
        <v>333.67845607767754</v>
      </c>
      <c r="N132" s="2">
        <v>55800.753193143908</v>
      </c>
      <c r="O132" s="2">
        <v>-236889.99163234115</v>
      </c>
      <c r="P132" s="2">
        <v>4191.8590048887236</v>
      </c>
      <c r="Q132" s="44">
        <v>-176563.70097823083</v>
      </c>
      <c r="R132" s="44">
        <v>5241.6843636809317</v>
      </c>
      <c r="S132" s="44">
        <v>90813.813024491479</v>
      </c>
      <c r="T132" s="44">
        <v>147392.94418992029</v>
      </c>
      <c r="U132" s="44">
        <v>-50109.057416197073</v>
      </c>
      <c r="V132" s="44">
        <v>193338.40421016436</v>
      </c>
      <c r="W132" s="44">
        <v>5575.3628197586095</v>
      </c>
      <c r="X132" s="44">
        <v>146614.56621763538</v>
      </c>
      <c r="Y132" s="44">
        <v>-89497.047442420851</v>
      </c>
      <c r="Z132" s="44">
        <v>-45917.198411308345</v>
      </c>
      <c r="AA132" s="44">
        <v>16774.703231933527</v>
      </c>
      <c r="AB132" s="45">
        <v>3.2871337847633028E-3</v>
      </c>
      <c r="AC132" s="2">
        <v>226</v>
      </c>
    </row>
    <row r="133" spans="1:29" x14ac:dyDescent="0.3">
      <c r="A133" s="1">
        <v>313</v>
      </c>
      <c r="B133" t="s">
        <v>87</v>
      </c>
      <c r="C133" s="4">
        <v>8856.4543077597427</v>
      </c>
      <c r="D133" s="4">
        <v>111959.38148392423</v>
      </c>
      <c r="E133" s="4">
        <v>1936831.2850654642</v>
      </c>
      <c r="F133" s="4">
        <v>658157.73705650552</v>
      </c>
      <c r="G133" s="4">
        <v>2715803.8777836952</v>
      </c>
      <c r="H133" s="4">
        <v>9298.9683359452793</v>
      </c>
      <c r="I133" s="4">
        <v>203007.0086964053</v>
      </c>
      <c r="J133" s="4">
        <v>1788973.1252872718</v>
      </c>
      <c r="K133" s="4">
        <v>724224.34814663348</v>
      </c>
      <c r="L133" s="4">
        <v>2725503.4504662557</v>
      </c>
      <c r="M133" s="2">
        <v>305.19855294403334</v>
      </c>
      <c r="N133" s="2">
        <v>29655.652734635874</v>
      </c>
      <c r="O133" s="2">
        <v>-112991.42380692987</v>
      </c>
      <c r="P133" s="2">
        <v>3355.6607593257345</v>
      </c>
      <c r="Q133" s="44">
        <v>-79674.911760024232</v>
      </c>
      <c r="R133" s="44">
        <v>137.31547524150318</v>
      </c>
      <c r="S133" s="44">
        <v>61391.9744778452</v>
      </c>
      <c r="T133" s="44">
        <v>-34866.735971262533</v>
      </c>
      <c r="U133" s="44">
        <v>62710.950330802225</v>
      </c>
      <c r="V133" s="44">
        <v>89374.484442584653</v>
      </c>
      <c r="W133" s="44">
        <v>442.51402818553652</v>
      </c>
      <c r="X133" s="44">
        <v>91047.627212481078</v>
      </c>
      <c r="Y133" s="44">
        <v>-147858.15977819241</v>
      </c>
      <c r="Z133" s="44">
        <v>66066.611090127961</v>
      </c>
      <c r="AA133" s="44">
        <v>9699.5726825604215</v>
      </c>
      <c r="AB133" s="45">
        <v>3.5715291379862153E-3</v>
      </c>
      <c r="AC133" s="2">
        <v>225</v>
      </c>
    </row>
    <row r="134" spans="1:29" x14ac:dyDescent="0.3">
      <c r="A134" s="1">
        <v>361</v>
      </c>
      <c r="B134" t="s">
        <v>104</v>
      </c>
      <c r="C134" s="4">
        <v>1278645.8615516531</v>
      </c>
      <c r="D134" s="4">
        <v>1645902.8153846485</v>
      </c>
      <c r="E134" s="4">
        <v>0</v>
      </c>
      <c r="F134" s="4">
        <v>38148654.277945213</v>
      </c>
      <c r="G134" s="4">
        <v>41073202.954881519</v>
      </c>
      <c r="H134" s="4">
        <v>1177164.9556206553</v>
      </c>
      <c r="I134" s="4">
        <v>3189159.3369949297</v>
      </c>
      <c r="J134" s="4">
        <v>0</v>
      </c>
      <c r="K134" s="4">
        <v>36888619.659163155</v>
      </c>
      <c r="L134" s="4">
        <v>41254943.95177874</v>
      </c>
      <c r="M134" s="2">
        <v>44062.878112691746</v>
      </c>
      <c r="N134" s="2">
        <v>435964.55858426745</v>
      </c>
      <c r="O134" s="2">
        <v>0</v>
      </c>
      <c r="P134" s="2">
        <v>194503.43735850367</v>
      </c>
      <c r="Q134" s="44">
        <v>674530.87405546289</v>
      </c>
      <c r="R134" s="44">
        <v>-145543.78404368955</v>
      </c>
      <c r="S134" s="44">
        <v>1107291.9630260137</v>
      </c>
      <c r="T134" s="44">
        <v>0</v>
      </c>
      <c r="U134" s="44">
        <v>-1454538.0561405621</v>
      </c>
      <c r="V134" s="44">
        <v>-492789.87715824228</v>
      </c>
      <c r="W134" s="44">
        <v>-101480.9059309978</v>
      </c>
      <c r="X134" s="44">
        <v>1543256.5216102812</v>
      </c>
      <c r="Y134" s="44">
        <v>0</v>
      </c>
      <c r="Z134" s="44">
        <v>-1260034.6187820584</v>
      </c>
      <c r="AA134" s="44">
        <v>181740.99689722061</v>
      </c>
      <c r="AB134" s="45">
        <v>4.4248070231304136E-3</v>
      </c>
      <c r="AC134" s="2">
        <v>224</v>
      </c>
    </row>
    <row r="135" spans="1:29" x14ac:dyDescent="0.3">
      <c r="A135" s="1">
        <v>376</v>
      </c>
      <c r="B135" t="s">
        <v>109</v>
      </c>
      <c r="C135" s="4">
        <v>0</v>
      </c>
      <c r="D135" s="4">
        <v>67503.435200595355</v>
      </c>
      <c r="E135" s="4">
        <v>1564591.2917643148</v>
      </c>
      <c r="F135" s="4">
        <v>0</v>
      </c>
      <c r="G135" s="4">
        <v>1632094.72696491</v>
      </c>
      <c r="H135" s="4">
        <v>0</v>
      </c>
      <c r="I135" s="4">
        <v>42850.445823178306</v>
      </c>
      <c r="J135" s="4">
        <v>1597352.0632680266</v>
      </c>
      <c r="K135" s="4">
        <v>0</v>
      </c>
      <c r="L135" s="4">
        <v>1640202.509091205</v>
      </c>
      <c r="M135" s="2">
        <v>0</v>
      </c>
      <c r="N135" s="2">
        <v>17880.220542226642</v>
      </c>
      <c r="O135" s="2">
        <v>-91275.579393792315</v>
      </c>
      <c r="P135" s="2">
        <v>0</v>
      </c>
      <c r="Q135" s="44">
        <v>-73395.358851565674</v>
      </c>
      <c r="R135" s="44">
        <v>0</v>
      </c>
      <c r="S135" s="44">
        <v>-42533.20991964369</v>
      </c>
      <c r="T135" s="44">
        <v>124036.35089750413</v>
      </c>
      <c r="U135" s="44">
        <v>0</v>
      </c>
      <c r="V135" s="44">
        <v>81503.140977860588</v>
      </c>
      <c r="W135" s="44">
        <v>0</v>
      </c>
      <c r="X135" s="44">
        <v>-24652.989377417049</v>
      </c>
      <c r="Y135" s="44">
        <v>32760.771503711818</v>
      </c>
      <c r="Z135" s="44">
        <v>0</v>
      </c>
      <c r="AA135" s="44">
        <v>8107.7821262949146</v>
      </c>
      <c r="AB135" s="45">
        <v>4.9677154103502175E-3</v>
      </c>
      <c r="AC135" s="2">
        <v>223</v>
      </c>
    </row>
    <row r="136" spans="1:29" x14ac:dyDescent="0.3">
      <c r="A136" s="1">
        <v>209</v>
      </c>
      <c r="B136" t="s">
        <v>46</v>
      </c>
      <c r="C136" s="4">
        <v>5109.6326951425444</v>
      </c>
      <c r="D136" s="4">
        <v>247855.54718605537</v>
      </c>
      <c r="E136" s="4">
        <v>3148733.4913339852</v>
      </c>
      <c r="F136" s="4">
        <v>2596050.1569411648</v>
      </c>
      <c r="G136" s="4">
        <v>5997748.8281563483</v>
      </c>
      <c r="H136" s="4">
        <v>11085.830216997594</v>
      </c>
      <c r="I136" s="4">
        <v>430277.13556933461</v>
      </c>
      <c r="J136" s="4">
        <v>3121635.5354748638</v>
      </c>
      <c r="K136" s="4">
        <v>2466944.7186320033</v>
      </c>
      <c r="L136" s="4">
        <v>6029943.2198931994</v>
      </c>
      <c r="M136" s="2">
        <v>176.08090669724146</v>
      </c>
      <c r="N136" s="2">
        <v>65651.649180986366</v>
      </c>
      <c r="O136" s="2">
        <v>-183691.72530294349</v>
      </c>
      <c r="P136" s="2">
        <v>13236.133453128374</v>
      </c>
      <c r="Q136" s="44">
        <v>-104627.86176213151</v>
      </c>
      <c r="R136" s="44">
        <v>5800.1166151578082</v>
      </c>
      <c r="S136" s="44">
        <v>116769.93920229288</v>
      </c>
      <c r="T136" s="44">
        <v>156593.76944382209</v>
      </c>
      <c r="U136" s="44">
        <v>-142341.57176228982</v>
      </c>
      <c r="V136" s="44">
        <v>136822.25349898258</v>
      </c>
      <c r="W136" s="44">
        <v>5976.1975218550497</v>
      </c>
      <c r="X136" s="44">
        <v>182421.58838327925</v>
      </c>
      <c r="Y136" s="44">
        <v>-27097.955859121401</v>
      </c>
      <c r="Z136" s="44">
        <v>-129105.43830916144</v>
      </c>
      <c r="AA136" s="44">
        <v>32194.391736851074</v>
      </c>
      <c r="AB136" s="45">
        <v>5.3677459092176302E-3</v>
      </c>
      <c r="AC136" s="2">
        <v>222</v>
      </c>
    </row>
    <row r="137" spans="1:29" x14ac:dyDescent="0.3">
      <c r="A137" s="1">
        <v>770</v>
      </c>
      <c r="B137" t="s">
        <v>203</v>
      </c>
      <c r="C137" s="4">
        <v>1517.030226979638</v>
      </c>
      <c r="D137" s="4">
        <v>90242.005739219763</v>
      </c>
      <c r="E137" s="4">
        <v>1697898.4694257725</v>
      </c>
      <c r="F137" s="4">
        <v>393726.28880109871</v>
      </c>
      <c r="G137" s="4">
        <v>2183384.7741867574</v>
      </c>
      <c r="H137" s="4">
        <v>2749.4598879040363</v>
      </c>
      <c r="I137" s="4">
        <v>291706.94809292874</v>
      </c>
      <c r="J137" s="4">
        <v>1541370.0036441905</v>
      </c>
      <c r="K137" s="4">
        <v>360063.78112688306</v>
      </c>
      <c r="L137" s="4">
        <v>2195890.1927519063</v>
      </c>
      <c r="M137" s="2">
        <v>52.277741628597589</v>
      </c>
      <c r="N137" s="2">
        <v>23903.183000913425</v>
      </c>
      <c r="O137" s="2">
        <v>-99052.492088148327</v>
      </c>
      <c r="P137" s="2">
        <v>2007.4395283320462</v>
      </c>
      <c r="Q137" s="44">
        <v>-73089.591817274253</v>
      </c>
      <c r="R137" s="44">
        <v>1180.1519192958008</v>
      </c>
      <c r="S137" s="44">
        <v>177561.75935279555</v>
      </c>
      <c r="T137" s="44">
        <v>-57475.973693433727</v>
      </c>
      <c r="U137" s="44">
        <v>-35669.947202547701</v>
      </c>
      <c r="V137" s="44">
        <v>85595.010382423206</v>
      </c>
      <c r="W137" s="44">
        <v>1232.4296609243984</v>
      </c>
      <c r="X137" s="44">
        <v>201464.94235370896</v>
      </c>
      <c r="Y137" s="44">
        <v>-156528.46578158205</v>
      </c>
      <c r="Z137" s="44">
        <v>-33662.507674215653</v>
      </c>
      <c r="AA137" s="44">
        <v>12505.418565148953</v>
      </c>
      <c r="AB137" s="45">
        <v>5.7275376804836568E-3</v>
      </c>
      <c r="AC137" s="2">
        <v>221</v>
      </c>
    </row>
    <row r="138" spans="1:29" x14ac:dyDescent="0.3">
      <c r="A138" s="1">
        <v>820</v>
      </c>
      <c r="B138" t="s">
        <v>214</v>
      </c>
      <c r="C138" s="4">
        <v>491.06444926122083</v>
      </c>
      <c r="D138" s="4">
        <v>195938.31669302002</v>
      </c>
      <c r="E138" s="4">
        <v>3309566.16658002</v>
      </c>
      <c r="F138" s="4">
        <v>1231882.4739204834</v>
      </c>
      <c r="G138" s="4">
        <v>4737879.001811346</v>
      </c>
      <c r="H138" s="4">
        <v>2401.8029176578993</v>
      </c>
      <c r="I138" s="4">
        <v>449165.81836337276</v>
      </c>
      <c r="J138" s="4">
        <v>3089797.4571499852</v>
      </c>
      <c r="K138" s="4">
        <v>1226928.4415706831</v>
      </c>
      <c r="L138" s="4">
        <v>4768293.5200016992</v>
      </c>
      <c r="M138" s="2">
        <v>16.922365780792216</v>
      </c>
      <c r="N138" s="2">
        <v>51899.8819057574</v>
      </c>
      <c r="O138" s="2">
        <v>-193074.42843813825</v>
      </c>
      <c r="P138" s="2">
        <v>6280.8342819514273</v>
      </c>
      <c r="Q138" s="44">
        <v>-134876.78988464864</v>
      </c>
      <c r="R138" s="44">
        <v>1893.8161026158862</v>
      </c>
      <c r="S138" s="44">
        <v>201327.61976459535</v>
      </c>
      <c r="T138" s="44">
        <v>-26694.280991896492</v>
      </c>
      <c r="U138" s="44">
        <v>-11234.866631751653</v>
      </c>
      <c r="V138" s="44">
        <v>165291.30807500181</v>
      </c>
      <c r="W138" s="44">
        <v>1910.7384683966784</v>
      </c>
      <c r="X138" s="44">
        <v>253227.50167035277</v>
      </c>
      <c r="Y138" s="44">
        <v>-219768.70943003474</v>
      </c>
      <c r="Z138" s="44">
        <v>-4954.0323498002253</v>
      </c>
      <c r="AA138" s="44">
        <v>30414.518190353177</v>
      </c>
      <c r="AB138" s="45">
        <v>6.4194375117484753E-3</v>
      </c>
      <c r="AC138" s="2">
        <v>220</v>
      </c>
    </row>
    <row r="139" spans="1:29" x14ac:dyDescent="0.3">
      <c r="A139" s="1">
        <v>677</v>
      </c>
      <c r="B139" t="s">
        <v>183</v>
      </c>
      <c r="C139" s="4">
        <v>47881.98419852525</v>
      </c>
      <c r="D139" s="4">
        <v>213971.54014535932</v>
      </c>
      <c r="E139" s="4">
        <v>2178452.8954326245</v>
      </c>
      <c r="F139" s="4">
        <v>2780968.908835419</v>
      </c>
      <c r="G139" s="4">
        <v>5221275.328611928</v>
      </c>
      <c r="H139" s="4">
        <v>74968.709319034548</v>
      </c>
      <c r="I139" s="4">
        <v>411214.40809124598</v>
      </c>
      <c r="J139" s="4">
        <v>2051587.7020910403</v>
      </c>
      <c r="K139" s="4">
        <v>2720843.6793038272</v>
      </c>
      <c r="L139" s="4">
        <v>5258614.4988051485</v>
      </c>
      <c r="M139" s="2">
        <v>1650.0409511146106</v>
      </c>
      <c r="N139" s="2">
        <v>56676.498258049891</v>
      </c>
      <c r="O139" s="2">
        <v>-127087.21521035401</v>
      </c>
      <c r="P139" s="2">
        <v>14178.953941982956</v>
      </c>
      <c r="Q139" s="44">
        <v>-54581.722059206557</v>
      </c>
      <c r="R139" s="44">
        <v>25436.684169394688</v>
      </c>
      <c r="S139" s="44">
        <v>140566.36968783676</v>
      </c>
      <c r="T139" s="44">
        <v>222.02186876983615</v>
      </c>
      <c r="U139" s="44">
        <v>-74304.183473574711</v>
      </c>
      <c r="V139" s="44">
        <v>91920.892252427046</v>
      </c>
      <c r="W139" s="44">
        <v>27086.725120509298</v>
      </c>
      <c r="X139" s="44">
        <v>197242.86794588665</v>
      </c>
      <c r="Y139" s="44">
        <v>-126865.19334158418</v>
      </c>
      <c r="Z139" s="44">
        <v>-60125.229531591758</v>
      </c>
      <c r="AA139" s="44">
        <v>37339.170193220489</v>
      </c>
      <c r="AB139" s="45">
        <v>7.151350550047909E-3</v>
      </c>
      <c r="AC139" s="2">
        <v>219</v>
      </c>
    </row>
    <row r="140" spans="1:29" x14ac:dyDescent="0.3">
      <c r="A140" s="1">
        <v>1842</v>
      </c>
      <c r="B140" t="s">
        <v>303</v>
      </c>
      <c r="C140" s="4">
        <v>0</v>
      </c>
      <c r="D140" s="4">
        <v>88296.952082246644</v>
      </c>
      <c r="E140" s="4">
        <v>1674495.45188912</v>
      </c>
      <c r="F140" s="4">
        <v>372046.94860779063</v>
      </c>
      <c r="G140" s="4">
        <v>2134840.3325595898</v>
      </c>
      <c r="H140" s="4">
        <v>487.31593098331291</v>
      </c>
      <c r="I140" s="4">
        <v>124517.69076417894</v>
      </c>
      <c r="J140" s="4">
        <v>1654758.4443095867</v>
      </c>
      <c r="K140" s="4">
        <v>371123.8062364721</v>
      </c>
      <c r="L140" s="4">
        <v>2150887.2572412211</v>
      </c>
      <c r="M140" s="2">
        <v>0</v>
      </c>
      <c r="N140" s="2">
        <v>23387.979763481188</v>
      </c>
      <c r="O140" s="2">
        <v>-97687.200080922441</v>
      </c>
      <c r="P140" s="2">
        <v>1896.905978274408</v>
      </c>
      <c r="Q140" s="44">
        <v>-72402.314339166856</v>
      </c>
      <c r="R140" s="44">
        <v>487.31593098331291</v>
      </c>
      <c r="S140" s="44">
        <v>12832.758918451113</v>
      </c>
      <c r="T140" s="44">
        <v>77950.192501389058</v>
      </c>
      <c r="U140" s="44">
        <v>-2820.0483495929439</v>
      </c>
      <c r="V140" s="44">
        <v>88449.239020798239</v>
      </c>
      <c r="W140" s="44">
        <v>487.31593098331291</v>
      </c>
      <c r="X140" s="44">
        <v>36220.7386819323</v>
      </c>
      <c r="Y140" s="44">
        <v>-19737.007579533383</v>
      </c>
      <c r="Z140" s="44">
        <v>-923.14237131853588</v>
      </c>
      <c r="AA140" s="44">
        <v>16046.924681631383</v>
      </c>
      <c r="AB140" s="45">
        <v>7.5166861131913086E-3</v>
      </c>
      <c r="AC140" s="2">
        <v>218</v>
      </c>
    </row>
    <row r="141" spans="1:29" x14ac:dyDescent="0.3">
      <c r="A141" s="1">
        <v>824</v>
      </c>
      <c r="B141" t="s">
        <v>216</v>
      </c>
      <c r="C141" s="4">
        <v>79324.117429290854</v>
      </c>
      <c r="D141" s="4">
        <v>208412.06273850947</v>
      </c>
      <c r="E141" s="4">
        <v>1177111.701524666</v>
      </c>
      <c r="F141" s="4">
        <v>3653452.8096045987</v>
      </c>
      <c r="G141" s="4">
        <v>5118299.7101336643</v>
      </c>
      <c r="H141" s="4">
        <v>39319.407162199459</v>
      </c>
      <c r="I141" s="4">
        <v>421147.47179565346</v>
      </c>
      <c r="J141" s="4">
        <v>1432990.5222769359</v>
      </c>
      <c r="K141" s="4">
        <v>3263694.2385544777</v>
      </c>
      <c r="L141" s="4">
        <v>5157151.6397892665</v>
      </c>
      <c r="M141" s="2">
        <v>2733.5551013649397</v>
      </c>
      <c r="N141" s="2">
        <v>55203.91124320231</v>
      </c>
      <c r="O141" s="2">
        <v>-68670.682965849774</v>
      </c>
      <c r="P141" s="2">
        <v>18627.370824611236</v>
      </c>
      <c r="Q141" s="44">
        <v>7894.1542033287114</v>
      </c>
      <c r="R141" s="44">
        <v>-42738.265368456334</v>
      </c>
      <c r="S141" s="44">
        <v>157531.49781394168</v>
      </c>
      <c r="T141" s="44">
        <v>324549.50371811958</v>
      </c>
      <c r="U141" s="44">
        <v>-408385.94187473221</v>
      </c>
      <c r="V141" s="44">
        <v>30957.77545227349</v>
      </c>
      <c r="W141" s="44">
        <v>-40004.710267091396</v>
      </c>
      <c r="X141" s="44">
        <v>212735.40905714399</v>
      </c>
      <c r="Y141" s="44">
        <v>255878.82075226982</v>
      </c>
      <c r="Z141" s="44">
        <v>-389758.57105012098</v>
      </c>
      <c r="AA141" s="44">
        <v>38851.929655602202</v>
      </c>
      <c r="AB141" s="45">
        <v>7.5907883195428551E-3</v>
      </c>
      <c r="AC141" s="2">
        <v>217</v>
      </c>
    </row>
    <row r="142" spans="1:29" x14ac:dyDescent="0.3">
      <c r="A142" s="1">
        <v>59</v>
      </c>
      <c r="B142" t="s">
        <v>5</v>
      </c>
      <c r="C142" s="4">
        <v>219254.83068640495</v>
      </c>
      <c r="D142" s="4">
        <v>419847.34134173195</v>
      </c>
      <c r="E142" s="4">
        <v>4401937.8082190026</v>
      </c>
      <c r="F142" s="4">
        <v>5329263.1622447949</v>
      </c>
      <c r="G142" s="4">
        <v>10370303.142491935</v>
      </c>
      <c r="H142" s="4">
        <v>232143.00137712093</v>
      </c>
      <c r="I142" s="4">
        <v>927182.76615782338</v>
      </c>
      <c r="J142" s="4">
        <v>4498895.7294866722</v>
      </c>
      <c r="K142" s="4">
        <v>4796336.2221270334</v>
      </c>
      <c r="L142" s="4">
        <v>10454557.719148651</v>
      </c>
      <c r="M142" s="2">
        <v>7555.6486519497912</v>
      </c>
      <c r="N142" s="2">
        <v>111208.60790194968</v>
      </c>
      <c r="O142" s="2">
        <v>-256801.52127623756</v>
      </c>
      <c r="P142" s="2">
        <v>27171.600761915357</v>
      </c>
      <c r="Q142" s="44">
        <v>-110865.66396042274</v>
      </c>
      <c r="R142" s="44">
        <v>5332.5220387661911</v>
      </c>
      <c r="S142" s="44">
        <v>396126.81691414176</v>
      </c>
      <c r="T142" s="44">
        <v>353759.44254390721</v>
      </c>
      <c r="U142" s="44">
        <v>-560098.54087967682</v>
      </c>
      <c r="V142" s="44">
        <v>195120.24061713868</v>
      </c>
      <c r="W142" s="44">
        <v>12888.170690715982</v>
      </c>
      <c r="X142" s="44">
        <v>507335.42481609143</v>
      </c>
      <c r="Y142" s="44">
        <v>96957.921267669648</v>
      </c>
      <c r="Z142" s="44">
        <v>-532926.94011776149</v>
      </c>
      <c r="AA142" s="44">
        <v>84254.576656715944</v>
      </c>
      <c r="AB142" s="45">
        <v>8.1246011325827039E-3</v>
      </c>
      <c r="AC142" s="2">
        <v>216</v>
      </c>
    </row>
    <row r="143" spans="1:29" x14ac:dyDescent="0.3">
      <c r="A143" s="1">
        <v>1674</v>
      </c>
      <c r="B143" t="s">
        <v>271</v>
      </c>
      <c r="C143" s="4">
        <v>145342.23343382802</v>
      </c>
      <c r="D143" s="4">
        <v>1326398.9849817851</v>
      </c>
      <c r="E143" s="4">
        <v>0</v>
      </c>
      <c r="F143" s="4">
        <v>30743210.25501268</v>
      </c>
      <c r="G143" s="4">
        <v>32214951.47342829</v>
      </c>
      <c r="H143" s="4">
        <v>162843.45224295114</v>
      </c>
      <c r="I143" s="4">
        <v>1053548.8759276129</v>
      </c>
      <c r="J143" s="4">
        <v>0</v>
      </c>
      <c r="K143" s="4">
        <v>31282552.539613187</v>
      </c>
      <c r="L143" s="4">
        <v>32498944.867783751</v>
      </c>
      <c r="M143" s="2">
        <v>5008.5776750175219</v>
      </c>
      <c r="N143" s="2">
        <v>351334.80700624717</v>
      </c>
      <c r="O143" s="2">
        <v>0</v>
      </c>
      <c r="P143" s="2">
        <v>156746.29113961098</v>
      </c>
      <c r="Q143" s="44">
        <v>513089.67582087568</v>
      </c>
      <c r="R143" s="44">
        <v>12492.641134105601</v>
      </c>
      <c r="S143" s="44">
        <v>-624184.91606041929</v>
      </c>
      <c r="T143" s="44">
        <v>0</v>
      </c>
      <c r="U143" s="44">
        <v>382595.99346089648</v>
      </c>
      <c r="V143" s="44">
        <v>-229096.28146541468</v>
      </c>
      <c r="W143" s="44">
        <v>17501.218809123122</v>
      </c>
      <c r="X143" s="44">
        <v>-272850.10905417212</v>
      </c>
      <c r="Y143" s="44">
        <v>0</v>
      </c>
      <c r="Z143" s="44">
        <v>539342.28460050747</v>
      </c>
      <c r="AA143" s="44">
        <v>283993.394355461</v>
      </c>
      <c r="AB143" s="45">
        <v>8.8155772821730295E-3</v>
      </c>
      <c r="AC143" s="2">
        <v>215</v>
      </c>
    </row>
    <row r="144" spans="1:29" x14ac:dyDescent="0.3">
      <c r="A144" s="1">
        <v>687</v>
      </c>
      <c r="B144" t="s">
        <v>185</v>
      </c>
      <c r="C144" s="4">
        <v>55787.707080051674</v>
      </c>
      <c r="D144" s="4">
        <v>800245.1878000336</v>
      </c>
      <c r="E144" s="4">
        <v>0</v>
      </c>
      <c r="F144" s="4">
        <v>18548043.494195215</v>
      </c>
      <c r="G144" s="4">
        <v>19404076.389075302</v>
      </c>
      <c r="H144" s="4">
        <v>97982.07719702991</v>
      </c>
      <c r="I144" s="4">
        <v>766491.17703362624</v>
      </c>
      <c r="J144" s="4">
        <v>0</v>
      </c>
      <c r="K144" s="4">
        <v>18715968.482738741</v>
      </c>
      <c r="L144" s="4">
        <v>19580441.736969396</v>
      </c>
      <c r="M144" s="2">
        <v>1922.4767476053537</v>
      </c>
      <c r="N144" s="2">
        <v>211967.88582981599</v>
      </c>
      <c r="O144" s="2">
        <v>0</v>
      </c>
      <c r="P144" s="2">
        <v>94568.426702844066</v>
      </c>
      <c r="Q144" s="44">
        <v>308458.78928026545</v>
      </c>
      <c r="R144" s="44">
        <v>40271.893369372883</v>
      </c>
      <c r="S144" s="44">
        <v>-245721.89659622335</v>
      </c>
      <c r="T144" s="44">
        <v>0</v>
      </c>
      <c r="U144" s="44">
        <v>73356.561840681272</v>
      </c>
      <c r="V144" s="44">
        <v>-132093.44138617057</v>
      </c>
      <c r="W144" s="44">
        <v>42194.370116978236</v>
      </c>
      <c r="X144" s="44">
        <v>-33754.010766407358</v>
      </c>
      <c r="Y144" s="44">
        <v>0</v>
      </c>
      <c r="Z144" s="44">
        <v>167924.98854352534</v>
      </c>
      <c r="AA144" s="44">
        <v>176365.34789409488</v>
      </c>
      <c r="AB144" s="45">
        <v>9.0890874864515796E-3</v>
      </c>
      <c r="AC144" s="2">
        <v>214</v>
      </c>
    </row>
    <row r="145" spans="1:29" x14ac:dyDescent="0.3">
      <c r="A145" s="1">
        <v>537</v>
      </c>
      <c r="B145" t="s">
        <v>154</v>
      </c>
      <c r="C145" s="4">
        <v>289206.25044118479</v>
      </c>
      <c r="D145" s="4">
        <v>540977.49538253853</v>
      </c>
      <c r="E145" s="4">
        <v>0</v>
      </c>
      <c r="F145" s="4">
        <v>12538749.706600476</v>
      </c>
      <c r="G145" s="4">
        <v>13368932.470769577</v>
      </c>
      <c r="H145" s="4">
        <v>252545.35390220387</v>
      </c>
      <c r="I145" s="4">
        <v>568981.07960848301</v>
      </c>
      <c r="J145" s="4">
        <v>0</v>
      </c>
      <c r="K145" s="4">
        <v>12673857.399818439</v>
      </c>
      <c r="L145" s="4">
        <v>13495383.833329126</v>
      </c>
      <c r="M145" s="2">
        <v>9966.2151544872795</v>
      </c>
      <c r="N145" s="2">
        <v>143293.40272946397</v>
      </c>
      <c r="O145" s="2">
        <v>0</v>
      </c>
      <c r="P145" s="2">
        <v>63929.644813753672</v>
      </c>
      <c r="Q145" s="44">
        <v>217189.26269770492</v>
      </c>
      <c r="R145" s="44">
        <v>-46627.111693468192</v>
      </c>
      <c r="S145" s="44">
        <v>-115289.81850351949</v>
      </c>
      <c r="T145" s="44">
        <v>0</v>
      </c>
      <c r="U145" s="44">
        <v>71178.048404209316</v>
      </c>
      <c r="V145" s="44">
        <v>-90737.900138155412</v>
      </c>
      <c r="W145" s="44">
        <v>-36660.896538980916</v>
      </c>
      <c r="X145" s="44">
        <v>28003.584225944476</v>
      </c>
      <c r="Y145" s="44">
        <v>0</v>
      </c>
      <c r="Z145" s="44">
        <v>135107.69321796298</v>
      </c>
      <c r="AA145" s="44">
        <v>126451.36255954951</v>
      </c>
      <c r="AB145" s="45">
        <v>9.4585983462799547E-3</v>
      </c>
      <c r="AC145" s="2">
        <v>213</v>
      </c>
    </row>
    <row r="146" spans="1:29" x14ac:dyDescent="0.3">
      <c r="A146" s="1">
        <v>1773</v>
      </c>
      <c r="B146" t="s">
        <v>300</v>
      </c>
      <c r="C146" s="4">
        <v>2859.2675386915753</v>
      </c>
      <c r="D146" s="4">
        <v>121342.67483714403</v>
      </c>
      <c r="E146" s="4">
        <v>2445798.457024497</v>
      </c>
      <c r="F146" s="4">
        <v>366676.07564802602</v>
      </c>
      <c r="G146" s="4">
        <v>2936676.475048359</v>
      </c>
      <c r="H146" s="4">
        <v>4267.2160639785934</v>
      </c>
      <c r="I146" s="4">
        <v>242105.8246633836</v>
      </c>
      <c r="J146" s="4">
        <v>2365924.6188310436</v>
      </c>
      <c r="K146" s="4">
        <v>352778.57870423479</v>
      </c>
      <c r="L146" s="4">
        <v>2965076.2382626403</v>
      </c>
      <c r="M146" s="2">
        <v>98.532018002275862</v>
      </c>
      <c r="N146" s="2">
        <v>32141.087054673259</v>
      </c>
      <c r="O146" s="2">
        <v>-142683.69792191242</v>
      </c>
      <c r="P146" s="2">
        <v>1869.5222272073618</v>
      </c>
      <c r="Q146" s="44">
        <v>-108574.55662202953</v>
      </c>
      <c r="R146" s="44">
        <v>1309.4165072847422</v>
      </c>
      <c r="S146" s="44">
        <v>88622.062771566299</v>
      </c>
      <c r="T146" s="44">
        <v>62809.859728459036</v>
      </c>
      <c r="U146" s="44">
        <v>-15767.019170998585</v>
      </c>
      <c r="V146" s="44">
        <v>136974.31983631081</v>
      </c>
      <c r="W146" s="44">
        <v>1407.9485252870181</v>
      </c>
      <c r="X146" s="44">
        <v>120763.14982623956</v>
      </c>
      <c r="Y146" s="44">
        <v>-79873.838193453383</v>
      </c>
      <c r="Z146" s="44">
        <v>-13897.496943791222</v>
      </c>
      <c r="AA146" s="44">
        <v>28399.763214281294</v>
      </c>
      <c r="AB146" s="45">
        <v>9.6707156731705105E-3</v>
      </c>
      <c r="AC146" s="2">
        <v>212</v>
      </c>
    </row>
    <row r="147" spans="1:29" x14ac:dyDescent="0.3">
      <c r="A147" s="1">
        <v>221</v>
      </c>
      <c r="B147" t="s">
        <v>50</v>
      </c>
      <c r="C147" s="4">
        <v>0</v>
      </c>
      <c r="D147" s="4">
        <v>165199.64008333758</v>
      </c>
      <c r="E147" s="4">
        <v>3828989.1100936057</v>
      </c>
      <c r="F147" s="4">
        <v>0</v>
      </c>
      <c r="G147" s="4">
        <v>3994188.7501769438</v>
      </c>
      <c r="H147" s="4">
        <v>0</v>
      </c>
      <c r="I147" s="4">
        <v>217657.38112884288</v>
      </c>
      <c r="J147" s="4">
        <v>3816236.2385040228</v>
      </c>
      <c r="K147" s="4">
        <v>0</v>
      </c>
      <c r="L147" s="4">
        <v>4033893.6196328658</v>
      </c>
      <c r="M147" s="2">
        <v>0</v>
      </c>
      <c r="N147" s="2">
        <v>43757.861943009513</v>
      </c>
      <c r="O147" s="2">
        <v>-223376.6743787819</v>
      </c>
      <c r="P147" s="2">
        <v>0</v>
      </c>
      <c r="Q147" s="44">
        <v>-179618.81243577239</v>
      </c>
      <c r="R147" s="44">
        <v>0</v>
      </c>
      <c r="S147" s="44">
        <v>8699.87910249579</v>
      </c>
      <c r="T147" s="44">
        <v>210623.80278919902</v>
      </c>
      <c r="U147" s="44">
        <v>0</v>
      </c>
      <c r="V147" s="44">
        <v>219323.68189169432</v>
      </c>
      <c r="W147" s="44">
        <v>0</v>
      </c>
      <c r="X147" s="44">
        <v>52457.741045505303</v>
      </c>
      <c r="Y147" s="44">
        <v>-12752.871589582879</v>
      </c>
      <c r="Z147" s="44">
        <v>0</v>
      </c>
      <c r="AA147" s="44">
        <v>39704.869455921929</v>
      </c>
      <c r="AB147" s="45">
        <v>9.9406592775974825E-3</v>
      </c>
      <c r="AC147" s="2">
        <v>211</v>
      </c>
    </row>
    <row r="148" spans="1:29" x14ac:dyDescent="0.3">
      <c r="A148" s="1">
        <v>502</v>
      </c>
      <c r="B148" t="s">
        <v>143</v>
      </c>
      <c r="C148" s="4">
        <v>95427.527021378803</v>
      </c>
      <c r="D148" s="4">
        <v>1364576.0974728521</v>
      </c>
      <c r="E148" s="4">
        <v>0</v>
      </c>
      <c r="F148" s="4">
        <v>31628077.485409617</v>
      </c>
      <c r="G148" s="4">
        <v>33088081.10990385</v>
      </c>
      <c r="H148" s="4">
        <v>56581.199508144033</v>
      </c>
      <c r="I148" s="4">
        <v>1008545.4329017355</v>
      </c>
      <c r="J148" s="4">
        <v>0</v>
      </c>
      <c r="K148" s="4">
        <v>32365553.494980492</v>
      </c>
      <c r="L148" s="4">
        <v>33430680.127390373</v>
      </c>
      <c r="M148" s="2">
        <v>3288.4879372588903</v>
      </c>
      <c r="N148" s="2">
        <v>361447.11001685978</v>
      </c>
      <c r="O148" s="2">
        <v>0</v>
      </c>
      <c r="P148" s="2">
        <v>161257.84524750005</v>
      </c>
      <c r="Q148" s="44">
        <v>525993.44320161873</v>
      </c>
      <c r="R148" s="44">
        <v>-42134.815450493661</v>
      </c>
      <c r="S148" s="44">
        <v>-717477.77458797628</v>
      </c>
      <c r="T148" s="44">
        <v>0</v>
      </c>
      <c r="U148" s="44">
        <v>576218.16432337416</v>
      </c>
      <c r="V148" s="44">
        <v>-183394.4257150949</v>
      </c>
      <c r="W148" s="44">
        <v>-38846.32751323477</v>
      </c>
      <c r="X148" s="44">
        <v>-356030.6645711165</v>
      </c>
      <c r="Y148" s="44">
        <v>0</v>
      </c>
      <c r="Z148" s="44">
        <v>737476.00957087427</v>
      </c>
      <c r="AA148" s="44">
        <v>342599.01748652384</v>
      </c>
      <c r="AB148" s="45">
        <v>1.0354151887761719E-2</v>
      </c>
      <c r="AC148" s="2">
        <v>210</v>
      </c>
    </row>
    <row r="149" spans="1:29" x14ac:dyDescent="0.3">
      <c r="A149" s="1">
        <v>98</v>
      </c>
      <c r="B149" t="s">
        <v>16</v>
      </c>
      <c r="C149" s="4">
        <v>49933.115781610068</v>
      </c>
      <c r="D149" s="4">
        <v>301984.36463834939</v>
      </c>
      <c r="E149" s="4">
        <v>3836034.9221384889</v>
      </c>
      <c r="F149" s="4">
        <v>3163343.7873760425</v>
      </c>
      <c r="G149" s="4">
        <v>7351295.2093925895</v>
      </c>
      <c r="H149" s="4">
        <v>49151.121992245317</v>
      </c>
      <c r="I149" s="4">
        <v>682793.41077870282</v>
      </c>
      <c r="J149" s="4">
        <v>3703373.4976991992</v>
      </c>
      <c r="K149" s="4">
        <v>2994294.1011792216</v>
      </c>
      <c r="L149" s="4">
        <v>7429612.1316493694</v>
      </c>
      <c r="M149" s="2">
        <v>1720.7241352989186</v>
      </c>
      <c r="N149" s="2">
        <v>79989.218681870188</v>
      </c>
      <c r="O149" s="2">
        <v>-223787.71500011327</v>
      </c>
      <c r="P149" s="2">
        <v>16128.517554209478</v>
      </c>
      <c r="Q149" s="44">
        <v>-125949.25462873469</v>
      </c>
      <c r="R149" s="44">
        <v>-2502.7179246636697</v>
      </c>
      <c r="S149" s="44">
        <v>300819.82745848323</v>
      </c>
      <c r="T149" s="44">
        <v>91126.290560823662</v>
      </c>
      <c r="U149" s="44">
        <v>-185178.20375103029</v>
      </c>
      <c r="V149" s="44">
        <v>204266.17688551455</v>
      </c>
      <c r="W149" s="44">
        <v>-781.99378936475114</v>
      </c>
      <c r="X149" s="44">
        <v>380809.04614035343</v>
      </c>
      <c r="Y149" s="44">
        <v>-132661.42443928961</v>
      </c>
      <c r="Z149" s="44">
        <v>-169049.68619682081</v>
      </c>
      <c r="AA149" s="44">
        <v>78316.922256779857</v>
      </c>
      <c r="AB149" s="45">
        <v>1.065348622603484E-2</v>
      </c>
      <c r="AC149" s="2">
        <v>209</v>
      </c>
    </row>
    <row r="150" spans="1:29" x14ac:dyDescent="0.3">
      <c r="A150" s="1">
        <v>553</v>
      </c>
      <c r="B150" t="s">
        <v>158</v>
      </c>
      <c r="C150" s="4">
        <v>0</v>
      </c>
      <c r="D150" s="4">
        <v>152355.02100621219</v>
      </c>
      <c r="E150" s="4">
        <v>2201043.5802918649</v>
      </c>
      <c r="F150" s="4">
        <v>1330233.58233743</v>
      </c>
      <c r="G150" s="4">
        <v>3683632.1836355072</v>
      </c>
      <c r="H150" s="4">
        <v>3084.3101866517463</v>
      </c>
      <c r="I150" s="4">
        <v>195170.16333957508</v>
      </c>
      <c r="J150" s="4">
        <v>2205606.2300271983</v>
      </c>
      <c r="K150" s="4">
        <v>1319132.5123586997</v>
      </c>
      <c r="L150" s="4">
        <v>3722993.2159121251</v>
      </c>
      <c r="M150" s="2">
        <v>0</v>
      </c>
      <c r="N150" s="2">
        <v>40355.596247976144</v>
      </c>
      <c r="O150" s="2">
        <v>-128405.11711884831</v>
      </c>
      <c r="P150" s="2">
        <v>6782.283914112485</v>
      </c>
      <c r="Q150" s="44">
        <v>-81267.236956759676</v>
      </c>
      <c r="R150" s="44">
        <v>3084.3101866517463</v>
      </c>
      <c r="S150" s="44">
        <v>2459.546085386748</v>
      </c>
      <c r="T150" s="44">
        <v>132967.76685418171</v>
      </c>
      <c r="U150" s="44">
        <v>-17883.353892842773</v>
      </c>
      <c r="V150" s="44">
        <v>120628.2692333775</v>
      </c>
      <c r="W150" s="44">
        <v>3084.3101866517463</v>
      </c>
      <c r="X150" s="44">
        <v>42815.142333362892</v>
      </c>
      <c r="Y150" s="44">
        <v>4562.649735333398</v>
      </c>
      <c r="Z150" s="44">
        <v>-11101.069978730287</v>
      </c>
      <c r="AA150" s="44">
        <v>39361.032276617829</v>
      </c>
      <c r="AB150" s="45">
        <v>1.0685386139115287E-2</v>
      </c>
      <c r="AC150" s="2">
        <v>208</v>
      </c>
    </row>
    <row r="151" spans="1:29" x14ac:dyDescent="0.3">
      <c r="A151" s="1">
        <v>400</v>
      </c>
      <c r="B151" t="s">
        <v>120</v>
      </c>
      <c r="C151" s="4">
        <v>466845.17939420539</v>
      </c>
      <c r="D151" s="4">
        <v>1115472.3484812346</v>
      </c>
      <c r="E151" s="4">
        <v>0</v>
      </c>
      <c r="F151" s="4">
        <v>25854363.077247307</v>
      </c>
      <c r="G151" s="4">
        <v>27436680.605122745</v>
      </c>
      <c r="H151" s="4">
        <v>529931.23441773932</v>
      </c>
      <c r="I151" s="4">
        <v>1993377.2776015883</v>
      </c>
      <c r="J151" s="4">
        <v>0</v>
      </c>
      <c r="K151" s="4">
        <v>25210609.41572969</v>
      </c>
      <c r="L151" s="4">
        <v>27733917.927749019</v>
      </c>
      <c r="M151" s="2">
        <v>16087.755691933315</v>
      </c>
      <c r="N151" s="2">
        <v>295464.83879421977</v>
      </c>
      <c r="O151" s="2">
        <v>0</v>
      </c>
      <c r="P151" s="2">
        <v>131820.18040795342</v>
      </c>
      <c r="Q151" s="44">
        <v>443372.77489410655</v>
      </c>
      <c r="R151" s="44">
        <v>46998.299331600618</v>
      </c>
      <c r="S151" s="44">
        <v>582440.09032613388</v>
      </c>
      <c r="T151" s="44">
        <v>0</v>
      </c>
      <c r="U151" s="44">
        <v>-775573.84192556981</v>
      </c>
      <c r="V151" s="44">
        <v>-146135.45226783247</v>
      </c>
      <c r="W151" s="44">
        <v>63086.055023533932</v>
      </c>
      <c r="X151" s="44">
        <v>877904.92912035366</v>
      </c>
      <c r="Y151" s="44">
        <v>0</v>
      </c>
      <c r="Z151" s="44">
        <v>-643753.66151761636</v>
      </c>
      <c r="AA151" s="44">
        <v>297237.32262627408</v>
      </c>
      <c r="AB151" s="45">
        <v>1.0833574472954882E-2</v>
      </c>
      <c r="AC151" s="2">
        <v>207</v>
      </c>
    </row>
    <row r="152" spans="1:29" x14ac:dyDescent="0.3">
      <c r="A152" s="8">
        <v>9999</v>
      </c>
      <c r="B152" s="9" t="s">
        <v>368</v>
      </c>
      <c r="C152" s="10">
        <v>162651265.32695606</v>
      </c>
      <c r="D152" s="10">
        <v>256800000</v>
      </c>
      <c r="E152" s="10">
        <v>494050210.16944629</v>
      </c>
      <c r="F152" s="10">
        <v>5458047524.2808504</v>
      </c>
      <c r="G152" s="10">
        <v>6371548996.8299942</v>
      </c>
      <c r="H152" s="10">
        <v>168256322.28172511</v>
      </c>
      <c r="I152" s="10">
        <v>324820843.99999994</v>
      </c>
      <c r="J152" s="10">
        <v>465228166.08661753</v>
      </c>
      <c r="K152" s="10">
        <v>5485875740.6316547</v>
      </c>
      <c r="L152" s="10">
        <v>6444181073.0000057</v>
      </c>
      <c r="M152" s="11">
        <v>5605056.9547690451</v>
      </c>
      <c r="N152" s="11">
        <v>68020843.99999994</v>
      </c>
      <c r="O152" s="11">
        <v>-28822044.08282876</v>
      </c>
      <c r="P152" s="11">
        <v>27828216.350804329</v>
      </c>
      <c r="Q152" s="44" t="e">
        <v>#N/A</v>
      </c>
      <c r="R152" s="46">
        <v>-1.9728031475096941E-7</v>
      </c>
      <c r="S152" s="46">
        <v>-2.3515895009040833E-8</v>
      </c>
      <c r="T152" s="46">
        <v>-5.0873495638370514E-8</v>
      </c>
      <c r="U152" s="46">
        <v>4.8894435167312622E-6</v>
      </c>
      <c r="V152" s="44" t="e">
        <v>#N/A</v>
      </c>
      <c r="W152" s="46">
        <v>5605056.9547688486</v>
      </c>
      <c r="X152" s="46">
        <v>68020843.999999955</v>
      </c>
      <c r="Y152" s="46">
        <v>-28822044.082828809</v>
      </c>
      <c r="Z152" s="46">
        <v>27828216.350809209</v>
      </c>
      <c r="AA152" s="46">
        <v>72632076.170010269</v>
      </c>
      <c r="AB152" s="45">
        <v>1.1399437751502272E-2</v>
      </c>
      <c r="AC152" s="2">
        <v>206</v>
      </c>
    </row>
    <row r="153" spans="1:29" x14ac:dyDescent="0.3">
      <c r="A153" s="1">
        <v>375</v>
      </c>
      <c r="B153" t="s">
        <v>108</v>
      </c>
      <c r="C153" s="4">
        <v>102766.8588279938</v>
      </c>
      <c r="D153" s="4">
        <v>649378.51245511032</v>
      </c>
      <c r="E153" s="4">
        <v>0</v>
      </c>
      <c r="F153" s="4">
        <v>15051263.133897061</v>
      </c>
      <c r="G153" s="4">
        <v>15803408.505180165</v>
      </c>
      <c r="H153" s="4">
        <v>92461.960171845145</v>
      </c>
      <c r="I153" s="4">
        <v>323384.69211497525</v>
      </c>
      <c r="J153" s="4">
        <v>0</v>
      </c>
      <c r="K153" s="4">
        <v>15575145.337092767</v>
      </c>
      <c r="L153" s="4">
        <v>15990991.989379587</v>
      </c>
      <c r="M153" s="2">
        <v>3541.4055687530695</v>
      </c>
      <c r="N153" s="2">
        <v>172006.52061005094</v>
      </c>
      <c r="O153" s="2">
        <v>0</v>
      </c>
      <c r="P153" s="2">
        <v>76739.86072485875</v>
      </c>
      <c r="Q153" s="44">
        <v>252287.78690366278</v>
      </c>
      <c r="R153" s="44">
        <v>-13846.304224901722</v>
      </c>
      <c r="S153" s="44">
        <v>-498000.34095018602</v>
      </c>
      <c r="T153" s="44">
        <v>0</v>
      </c>
      <c r="U153" s="44">
        <v>447142.34247084724</v>
      </c>
      <c r="V153" s="44">
        <v>-64704.302704241301</v>
      </c>
      <c r="W153" s="44">
        <v>-10304.898656148653</v>
      </c>
      <c r="X153" s="44">
        <v>-325993.82034013508</v>
      </c>
      <c r="Y153" s="44">
        <v>0</v>
      </c>
      <c r="Z153" s="44">
        <v>523882.20319570601</v>
      </c>
      <c r="AA153" s="44">
        <v>187583.48419942148</v>
      </c>
      <c r="AB153" s="45">
        <v>1.1869811764843887E-2</v>
      </c>
      <c r="AC153" s="2">
        <v>205</v>
      </c>
    </row>
    <row r="154" spans="1:29" x14ac:dyDescent="0.3">
      <c r="A154" s="1">
        <v>93</v>
      </c>
      <c r="B154" t="s">
        <v>14</v>
      </c>
      <c r="C154" s="4">
        <v>0</v>
      </c>
      <c r="D154" s="4">
        <v>14448.803833068538</v>
      </c>
      <c r="E154" s="4">
        <v>334893.66261808411</v>
      </c>
      <c r="F154" s="4">
        <v>0</v>
      </c>
      <c r="G154" s="4">
        <v>349342.46645115264</v>
      </c>
      <c r="H154" s="4">
        <v>0</v>
      </c>
      <c r="I154" s="4">
        <v>38736.222875206353</v>
      </c>
      <c r="J154" s="4">
        <v>314878.51104897953</v>
      </c>
      <c r="K154" s="4">
        <v>0</v>
      </c>
      <c r="L154" s="4">
        <v>353614.73392418586</v>
      </c>
      <c r="M154" s="2">
        <v>0</v>
      </c>
      <c r="N154" s="2">
        <v>3827.1800292669636</v>
      </c>
      <c r="O154" s="2">
        <v>-19537.123369966605</v>
      </c>
      <c r="P154" s="2">
        <v>0</v>
      </c>
      <c r="Q154" s="44">
        <v>-15709.943340699641</v>
      </c>
      <c r="R154" s="44">
        <v>0</v>
      </c>
      <c r="S154" s="44">
        <v>20460.23901287085</v>
      </c>
      <c r="T154" s="44">
        <v>-478.0281991379743</v>
      </c>
      <c r="U154" s="44">
        <v>0</v>
      </c>
      <c r="V154" s="44">
        <v>19982.210813732861</v>
      </c>
      <c r="W154" s="44">
        <v>0</v>
      </c>
      <c r="X154" s="44">
        <v>24287.419042137815</v>
      </c>
      <c r="Y154" s="44">
        <v>-20015.151569104579</v>
      </c>
      <c r="Z154" s="44">
        <v>0</v>
      </c>
      <c r="AA154" s="44">
        <v>4272.2674730332219</v>
      </c>
      <c r="AB154" s="45">
        <v>1.2229453568682004E-2</v>
      </c>
      <c r="AC154" s="2">
        <v>204</v>
      </c>
    </row>
    <row r="155" spans="1:29" x14ac:dyDescent="0.3">
      <c r="A155" s="1">
        <v>118</v>
      </c>
      <c r="B155" t="s">
        <v>20</v>
      </c>
      <c r="C155" s="4">
        <v>208468.01566137746</v>
      </c>
      <c r="D155" s="4">
        <v>789487.93106140057</v>
      </c>
      <c r="E155" s="4">
        <v>0</v>
      </c>
      <c r="F155" s="4">
        <v>18298712.328062359</v>
      </c>
      <c r="G155" s="4">
        <v>19296668.274785139</v>
      </c>
      <c r="H155" s="4">
        <v>223564.73951998376</v>
      </c>
      <c r="I155" s="4">
        <v>1738940.064768255</v>
      </c>
      <c r="J155" s="4">
        <v>0</v>
      </c>
      <c r="K155" s="4">
        <v>17575963.510682333</v>
      </c>
      <c r="L155" s="4">
        <v>19538468.314970572</v>
      </c>
      <c r="M155" s="2">
        <v>7183.9287489149056</v>
      </c>
      <c r="N155" s="2">
        <v>209118.51790736074</v>
      </c>
      <c r="O155" s="2">
        <v>0</v>
      </c>
      <c r="P155" s="2">
        <v>93297.195259131477</v>
      </c>
      <c r="Q155" s="44">
        <v>309599.64191540715</v>
      </c>
      <c r="R155" s="44">
        <v>7912.7951096913976</v>
      </c>
      <c r="S155" s="44">
        <v>740333.61579949362</v>
      </c>
      <c r="T155" s="44">
        <v>0</v>
      </c>
      <c r="U155" s="44">
        <v>-816046.01263915747</v>
      </c>
      <c r="V155" s="44">
        <v>-67799.601729974267</v>
      </c>
      <c r="W155" s="44">
        <v>15096.723858606303</v>
      </c>
      <c r="X155" s="44">
        <v>949452.13370685442</v>
      </c>
      <c r="Y155" s="44">
        <v>0</v>
      </c>
      <c r="Z155" s="44">
        <v>-722748.81738002598</v>
      </c>
      <c r="AA155" s="44">
        <v>241800.04018543288</v>
      </c>
      <c r="AB155" s="45">
        <v>1.2530662637829133E-2</v>
      </c>
      <c r="AC155" s="2">
        <v>203</v>
      </c>
    </row>
    <row r="156" spans="1:29" x14ac:dyDescent="0.3">
      <c r="A156" s="1">
        <v>489</v>
      </c>
      <c r="B156" t="s">
        <v>140</v>
      </c>
      <c r="C156" s="4">
        <v>98361.796060478082</v>
      </c>
      <c r="D156" s="4">
        <v>327750.54935782216</v>
      </c>
      <c r="E156" s="4">
        <v>0</v>
      </c>
      <c r="F156" s="4">
        <v>7596586.0681368122</v>
      </c>
      <c r="G156" s="4">
        <v>8022698.4135551117</v>
      </c>
      <c r="H156" s="4">
        <v>102122.16496591852</v>
      </c>
      <c r="I156" s="4">
        <v>412661.55740862904</v>
      </c>
      <c r="J156" s="4">
        <v>0</v>
      </c>
      <c r="K156" s="4">
        <v>7612580.7046401221</v>
      </c>
      <c r="L156" s="4">
        <v>8127364.4270146694</v>
      </c>
      <c r="M156" s="2">
        <v>3389.6045504724807</v>
      </c>
      <c r="N156" s="2">
        <v>86814.131576256637</v>
      </c>
      <c r="O156" s="2">
        <v>0</v>
      </c>
      <c r="P156" s="2">
        <v>38731.696580357479</v>
      </c>
      <c r="Q156" s="44">
        <v>128935.43270708658</v>
      </c>
      <c r="R156" s="44">
        <v>370.76435496795784</v>
      </c>
      <c r="S156" s="44">
        <v>-1903.1235254497587</v>
      </c>
      <c r="T156" s="44">
        <v>0</v>
      </c>
      <c r="U156" s="44">
        <v>-22737.060077047536</v>
      </c>
      <c r="V156" s="44">
        <v>-24269.419247528916</v>
      </c>
      <c r="W156" s="44">
        <v>3760.3689054404385</v>
      </c>
      <c r="X156" s="44">
        <v>84911.008050806879</v>
      </c>
      <c r="Y156" s="44">
        <v>0</v>
      </c>
      <c r="Z156" s="44">
        <v>15994.636503309943</v>
      </c>
      <c r="AA156" s="44">
        <v>104666.01345955767</v>
      </c>
      <c r="AB156" s="45">
        <v>1.3046235576139131E-2</v>
      </c>
      <c r="AC156" s="2">
        <v>202</v>
      </c>
    </row>
    <row r="157" spans="1:29" x14ac:dyDescent="0.3">
      <c r="A157" s="1">
        <v>1926</v>
      </c>
      <c r="B157" t="s">
        <v>320</v>
      </c>
      <c r="C157" s="4">
        <v>63128.059515333203</v>
      </c>
      <c r="D157" s="4">
        <v>304808.94438341213</v>
      </c>
      <c r="E157" s="4">
        <v>0</v>
      </c>
      <c r="F157" s="4">
        <v>7064846.6795354122</v>
      </c>
      <c r="G157" s="4">
        <v>7432782.7017518962</v>
      </c>
      <c r="H157" s="4">
        <v>20700.438844442942</v>
      </c>
      <c r="I157" s="4">
        <v>479944.33151782484</v>
      </c>
      <c r="J157" s="4">
        <v>0</v>
      </c>
      <c r="K157" s="4">
        <v>7029379.2233945113</v>
      </c>
      <c r="L157" s="4">
        <v>7530023.9937567795</v>
      </c>
      <c r="M157" s="2">
        <v>2175.4295505554333</v>
      </c>
      <c r="N157" s="2">
        <v>80737.389625034019</v>
      </c>
      <c r="O157" s="2">
        <v>0</v>
      </c>
      <c r="P157" s="2">
        <v>36020.588133167126</v>
      </c>
      <c r="Q157" s="44">
        <v>118933.40730875658</v>
      </c>
      <c r="R157" s="44">
        <v>-44603.050221445694</v>
      </c>
      <c r="S157" s="44">
        <v>94397.997509378692</v>
      </c>
      <c r="T157" s="44">
        <v>0</v>
      </c>
      <c r="U157" s="44">
        <v>-71488.044274068088</v>
      </c>
      <c r="V157" s="44">
        <v>-21692.115303873288</v>
      </c>
      <c r="W157" s="44">
        <v>-42427.620670890261</v>
      </c>
      <c r="X157" s="44">
        <v>175135.38713441271</v>
      </c>
      <c r="Y157" s="44">
        <v>0</v>
      </c>
      <c r="Z157" s="44">
        <v>-35467.456140900962</v>
      </c>
      <c r="AA157" s="44">
        <v>97241.292004883289</v>
      </c>
      <c r="AB157" s="45">
        <v>1.3082757280387554E-2</v>
      </c>
      <c r="AC157" s="2">
        <v>201</v>
      </c>
    </row>
    <row r="158" spans="1:29" x14ac:dyDescent="0.3">
      <c r="A158" s="1">
        <v>274</v>
      </c>
      <c r="B158" t="s">
        <v>68</v>
      </c>
      <c r="C158" s="4">
        <v>337178.94581606006</v>
      </c>
      <c r="D158" s="4">
        <v>349563.14041167294</v>
      </c>
      <c r="E158" s="4">
        <v>3073371.4734447869</v>
      </c>
      <c r="F158" s="4">
        <v>5028785.7543264339</v>
      </c>
      <c r="G158" s="4">
        <v>8788900.2948517725</v>
      </c>
      <c r="H158" s="4">
        <v>316276.92659658054</v>
      </c>
      <c r="I158" s="4">
        <v>565110.19691321137</v>
      </c>
      <c r="J158" s="4">
        <v>2937037.111082722</v>
      </c>
      <c r="K158" s="4">
        <v>5093525.1854551909</v>
      </c>
      <c r="L158" s="4">
        <v>8911949.4200477041</v>
      </c>
      <c r="M158" s="2">
        <v>11619.382065359128</v>
      </c>
      <c r="N158" s="2">
        <v>92591.82181500188</v>
      </c>
      <c r="O158" s="2">
        <v>-179295.23410212316</v>
      </c>
      <c r="P158" s="2">
        <v>25639.596821150335</v>
      </c>
      <c r="Q158" s="44">
        <v>-49444.433400611815</v>
      </c>
      <c r="R158" s="44">
        <v>-32521.401284838652</v>
      </c>
      <c r="S158" s="44">
        <v>122955.23468653655</v>
      </c>
      <c r="T158" s="44">
        <v>42960.871740058268</v>
      </c>
      <c r="U158" s="44">
        <v>39099.834307606739</v>
      </c>
      <c r="V158" s="44">
        <v>172493.55859654344</v>
      </c>
      <c r="W158" s="44">
        <v>-20902.019219479524</v>
      </c>
      <c r="X158" s="44">
        <v>215547.05650153843</v>
      </c>
      <c r="Y158" s="44">
        <v>-136334.36236206489</v>
      </c>
      <c r="Z158" s="44">
        <v>64739.431128757074</v>
      </c>
      <c r="AA158" s="44">
        <v>123049.12519593164</v>
      </c>
      <c r="AB158" s="45">
        <v>1.4000514406564548E-2</v>
      </c>
      <c r="AC158" s="2">
        <v>200</v>
      </c>
    </row>
    <row r="159" spans="1:29" x14ac:dyDescent="0.3">
      <c r="A159" s="1">
        <v>197</v>
      </c>
      <c r="B159" t="s">
        <v>42</v>
      </c>
      <c r="C159" s="4">
        <v>21329.771564471954</v>
      </c>
      <c r="D159" s="4">
        <v>182938.90464897218</v>
      </c>
      <c r="E159" s="4">
        <v>2232193.9304212001</v>
      </c>
      <c r="F159" s="4">
        <v>2007954.9788621566</v>
      </c>
      <c r="G159" s="4">
        <v>4444417.585496801</v>
      </c>
      <c r="H159" s="4">
        <v>29437.680071905415</v>
      </c>
      <c r="I159" s="4">
        <v>493411.8447086598</v>
      </c>
      <c r="J159" s="4">
        <v>2032350.369454202</v>
      </c>
      <c r="K159" s="4">
        <v>1951533.0454013944</v>
      </c>
      <c r="L159" s="4">
        <v>4506732.9396361616</v>
      </c>
      <c r="M159" s="2">
        <v>735.03630119786624</v>
      </c>
      <c r="N159" s="2">
        <v>48456.61485458957</v>
      </c>
      <c r="O159" s="2">
        <v>-130222.37525606339</v>
      </c>
      <c r="P159" s="2">
        <v>10237.691285367337</v>
      </c>
      <c r="Q159" s="44">
        <v>-70793.032814908613</v>
      </c>
      <c r="R159" s="44">
        <v>7372.8722062355955</v>
      </c>
      <c r="S159" s="44">
        <v>262016.32520509802</v>
      </c>
      <c r="T159" s="44">
        <v>-69621.185710934718</v>
      </c>
      <c r="U159" s="44">
        <v>-66659.624746129601</v>
      </c>
      <c r="V159" s="44">
        <v>133108.3869542692</v>
      </c>
      <c r="W159" s="44">
        <v>8107.9085074334616</v>
      </c>
      <c r="X159" s="44">
        <v>310472.94005968759</v>
      </c>
      <c r="Y159" s="44">
        <v>-199843.56096699811</v>
      </c>
      <c r="Z159" s="44">
        <v>-56421.933460762266</v>
      </c>
      <c r="AA159" s="44">
        <v>62315.354139360599</v>
      </c>
      <c r="AB159" s="45">
        <v>1.402103941418793E-2</v>
      </c>
      <c r="AC159" s="2">
        <v>199</v>
      </c>
    </row>
    <row r="160" spans="1:29" x14ac:dyDescent="0.3">
      <c r="A160" s="1">
        <v>703</v>
      </c>
      <c r="B160" t="s">
        <v>186</v>
      </c>
      <c r="C160" s="4">
        <v>906.80597130047101</v>
      </c>
      <c r="D160" s="4">
        <v>160281.08464741486</v>
      </c>
      <c r="E160" s="4">
        <v>2420344.9215343166</v>
      </c>
      <c r="F160" s="4">
        <v>1294642.1532519541</v>
      </c>
      <c r="G160" s="4">
        <v>3876174.9654049859</v>
      </c>
      <c r="H160" s="4">
        <v>2179.3422015429533</v>
      </c>
      <c r="I160" s="4">
        <v>370321.96496363601</v>
      </c>
      <c r="J160" s="4">
        <v>2243965.5126421009</v>
      </c>
      <c r="K160" s="4">
        <v>1315950.3515752179</v>
      </c>
      <c r="L160" s="4">
        <v>3932417.171382498</v>
      </c>
      <c r="M160" s="2">
        <v>31.249059795795223</v>
      </c>
      <c r="N160" s="2">
        <v>42455.041491248412</v>
      </c>
      <c r="O160" s="2">
        <v>-141198.78220512683</v>
      </c>
      <c r="P160" s="2">
        <v>6600.8186585574904</v>
      </c>
      <c r="Q160" s="44">
        <v>-92111.672995525136</v>
      </c>
      <c r="R160" s="44">
        <v>1241.2871704466872</v>
      </c>
      <c r="S160" s="44">
        <v>167585.83882497274</v>
      </c>
      <c r="T160" s="44">
        <v>-35180.626687088865</v>
      </c>
      <c r="U160" s="44">
        <v>14707.379664706295</v>
      </c>
      <c r="V160" s="44">
        <v>148353.87897303718</v>
      </c>
      <c r="W160" s="44">
        <v>1272.5362302424824</v>
      </c>
      <c r="X160" s="44">
        <v>210040.88031622116</v>
      </c>
      <c r="Y160" s="44">
        <v>-176379.4088922157</v>
      </c>
      <c r="Z160" s="44">
        <v>21308.198323263787</v>
      </c>
      <c r="AA160" s="44">
        <v>56242.205977512058</v>
      </c>
      <c r="AB160" s="45">
        <v>1.4509718080188836E-2</v>
      </c>
      <c r="AC160" s="2">
        <v>198</v>
      </c>
    </row>
    <row r="161" spans="1:29" x14ac:dyDescent="0.3">
      <c r="A161" s="1">
        <v>402</v>
      </c>
      <c r="B161" t="s">
        <v>121</v>
      </c>
      <c r="C161" s="4">
        <v>1614753.952437731</v>
      </c>
      <c r="D161" s="4">
        <v>1245023.8226005216</v>
      </c>
      <c r="E161" s="4">
        <v>0</v>
      </c>
      <c r="F161" s="4">
        <v>28857100.754817806</v>
      </c>
      <c r="G161" s="4">
        <v>31716879.511449113</v>
      </c>
      <c r="H161" s="4">
        <v>1613254.2006102533</v>
      </c>
      <c r="I161" s="4">
        <v>1627583.6974729702</v>
      </c>
      <c r="J161" s="4">
        <v>0</v>
      </c>
      <c r="K161" s="4">
        <v>28938790.649154961</v>
      </c>
      <c r="L161" s="4">
        <v>32179628.547238186</v>
      </c>
      <c r="M161" s="2">
        <v>55645.357895976522</v>
      </c>
      <c r="N161" s="2">
        <v>329780.26173439907</v>
      </c>
      <c r="O161" s="2">
        <v>0</v>
      </c>
      <c r="P161" s="2">
        <v>147129.83708727182</v>
      </c>
      <c r="Q161" s="44">
        <v>532555.45671764738</v>
      </c>
      <c r="R161" s="44">
        <v>-57145.109723454232</v>
      </c>
      <c r="S161" s="44">
        <v>52779.61313804955</v>
      </c>
      <c r="T161" s="44">
        <v>0</v>
      </c>
      <c r="U161" s="44">
        <v>-65439.942750116898</v>
      </c>
      <c r="V161" s="44">
        <v>-69806.420928574866</v>
      </c>
      <c r="W161" s="44">
        <v>-1499.7518274777103</v>
      </c>
      <c r="X161" s="44">
        <v>382559.87487244862</v>
      </c>
      <c r="Y161" s="44">
        <v>0</v>
      </c>
      <c r="Z161" s="44">
        <v>81689.894337154925</v>
      </c>
      <c r="AA161" s="44">
        <v>462749.03578907251</v>
      </c>
      <c r="AB161" s="45">
        <v>1.4589992550245368E-2</v>
      </c>
      <c r="AC161" s="2">
        <v>197</v>
      </c>
    </row>
    <row r="162" spans="1:29" x14ac:dyDescent="0.3">
      <c r="A162" s="1">
        <v>171</v>
      </c>
      <c r="B162" t="s">
        <v>33</v>
      </c>
      <c r="C162" s="4">
        <v>110106.57063469412</v>
      </c>
      <c r="D162" s="4">
        <v>563936.9843574469</v>
      </c>
      <c r="E162" s="4">
        <v>0</v>
      </c>
      <c r="F162" s="4">
        <v>13070903.609683378</v>
      </c>
      <c r="G162" s="4">
        <v>13744948.146358732</v>
      </c>
      <c r="H162" s="4">
        <v>121442.57455406526</v>
      </c>
      <c r="I162" s="4">
        <v>1572453.4322751164</v>
      </c>
      <c r="J162" s="4">
        <v>0</v>
      </c>
      <c r="K162" s="4">
        <v>12260380.199692003</v>
      </c>
      <c r="L162" s="4">
        <v>13954276.206521185</v>
      </c>
      <c r="M162" s="2">
        <v>3794.3362952706211</v>
      </c>
      <c r="N162" s="2">
        <v>149374.88177106038</v>
      </c>
      <c r="O162" s="2">
        <v>0</v>
      </c>
      <c r="P162" s="2">
        <v>66642.866690447976</v>
      </c>
      <c r="Q162" s="44">
        <v>219812.08475677896</v>
      </c>
      <c r="R162" s="44">
        <v>7541.6676241005207</v>
      </c>
      <c r="S162" s="44">
        <v>859141.56614660914</v>
      </c>
      <c r="T162" s="44">
        <v>0</v>
      </c>
      <c r="U162" s="44">
        <v>-877166.27668182226</v>
      </c>
      <c r="V162" s="44">
        <v>-10484.02459432598</v>
      </c>
      <c r="W162" s="44">
        <v>11336.003919371142</v>
      </c>
      <c r="X162" s="44">
        <v>1008516.4479176695</v>
      </c>
      <c r="Y162" s="44">
        <v>0</v>
      </c>
      <c r="Z162" s="44">
        <v>-810523.40999137424</v>
      </c>
      <c r="AA162" s="44">
        <v>209328.06016245298</v>
      </c>
      <c r="AB162" s="45">
        <v>1.5229454337221891E-2</v>
      </c>
      <c r="AC162" s="2">
        <v>196</v>
      </c>
    </row>
    <row r="163" spans="1:29" x14ac:dyDescent="0.3">
      <c r="A163" s="1">
        <v>986</v>
      </c>
      <c r="B163" t="s">
        <v>252</v>
      </c>
      <c r="C163" s="4">
        <v>0</v>
      </c>
      <c r="D163" s="4">
        <v>71882.971261282175</v>
      </c>
      <c r="E163" s="4">
        <v>1666099.9625772329</v>
      </c>
      <c r="F163" s="4">
        <v>0</v>
      </c>
      <c r="G163" s="4">
        <v>1737982.9338385151</v>
      </c>
      <c r="H163" s="4">
        <v>0</v>
      </c>
      <c r="I163" s="4">
        <v>125727.94592827097</v>
      </c>
      <c r="J163" s="4">
        <v>1639730.4135315174</v>
      </c>
      <c r="K163" s="4">
        <v>0</v>
      </c>
      <c r="L163" s="4">
        <v>1765458.3594597883</v>
      </c>
      <c r="M163" s="2">
        <v>0</v>
      </c>
      <c r="N163" s="2">
        <v>19040.266255530194</v>
      </c>
      <c r="O163" s="2">
        <v>-97197.421596745422</v>
      </c>
      <c r="P163" s="2">
        <v>0</v>
      </c>
      <c r="Q163" s="44">
        <v>-78157.155341215228</v>
      </c>
      <c r="R163" s="44">
        <v>0</v>
      </c>
      <c r="S163" s="44">
        <v>34804.708411458603</v>
      </c>
      <c r="T163" s="44">
        <v>70827.872551029941</v>
      </c>
      <c r="U163" s="44">
        <v>0</v>
      </c>
      <c r="V163" s="44">
        <v>105632.58096248846</v>
      </c>
      <c r="W163" s="44">
        <v>0</v>
      </c>
      <c r="X163" s="44">
        <v>53844.974666988797</v>
      </c>
      <c r="Y163" s="44">
        <v>-26369.549045715481</v>
      </c>
      <c r="Z163" s="44">
        <v>0</v>
      </c>
      <c r="AA163" s="44">
        <v>27475.425621273229</v>
      </c>
      <c r="AB163" s="45">
        <v>1.5808800585049999E-2</v>
      </c>
      <c r="AC163" s="2">
        <v>195</v>
      </c>
    </row>
    <row r="164" spans="1:29" x14ac:dyDescent="0.3">
      <c r="A164" s="1">
        <v>173</v>
      </c>
      <c r="B164" t="s">
        <v>34</v>
      </c>
      <c r="C164" s="4">
        <v>19759.932952170726</v>
      </c>
      <c r="D164" s="4">
        <v>357130.01131675375</v>
      </c>
      <c r="E164" s="4">
        <v>2620990.3239040966</v>
      </c>
      <c r="F164" s="4">
        <v>5656551.464501895</v>
      </c>
      <c r="G164" s="4">
        <v>8654432.7137062419</v>
      </c>
      <c r="H164" s="4">
        <v>16594.465398769993</v>
      </c>
      <c r="I164" s="4">
        <v>1189716.2798492103</v>
      </c>
      <c r="J164" s="4">
        <v>2524196.8053692658</v>
      </c>
      <c r="K164" s="4">
        <v>5061546.4028386036</v>
      </c>
      <c r="L164" s="4">
        <v>8792053.9534558505</v>
      </c>
      <c r="M164" s="2">
        <v>680.93875197772059</v>
      </c>
      <c r="N164" s="2">
        <v>94596.124561896897</v>
      </c>
      <c r="O164" s="2">
        <v>-152904.09173254369</v>
      </c>
      <c r="P164" s="2">
        <v>28840.301820999313</v>
      </c>
      <c r="Q164" s="44">
        <v>-28786.726597669756</v>
      </c>
      <c r="R164" s="44">
        <v>-3846.4063053784535</v>
      </c>
      <c r="S164" s="44">
        <v>737990.1439705597</v>
      </c>
      <c r="T164" s="44">
        <v>56110.573197712918</v>
      </c>
      <c r="U164" s="44">
        <v>-623845.36348429078</v>
      </c>
      <c r="V164" s="44">
        <v>166407.96634727833</v>
      </c>
      <c r="W164" s="44">
        <v>-3165.4675534007329</v>
      </c>
      <c r="X164" s="44">
        <v>832586.2685324566</v>
      </c>
      <c r="Y164" s="44">
        <v>-96793.518534830771</v>
      </c>
      <c r="Z164" s="44">
        <v>-595005.06166329142</v>
      </c>
      <c r="AA164" s="44">
        <v>137621.23974960856</v>
      </c>
      <c r="AB164" s="45">
        <v>1.5901820986100493E-2</v>
      </c>
      <c r="AC164" s="2">
        <v>194</v>
      </c>
    </row>
    <row r="165" spans="1:29" x14ac:dyDescent="0.3">
      <c r="A165" s="1">
        <v>867</v>
      </c>
      <c r="B165" t="s">
        <v>230</v>
      </c>
      <c r="C165" s="4">
        <v>27893.89858809326</v>
      </c>
      <c r="D165" s="4">
        <v>545940.79973458836</v>
      </c>
      <c r="E165" s="4">
        <v>0</v>
      </c>
      <c r="F165" s="4">
        <v>12653788.930078764</v>
      </c>
      <c r="G165" s="4">
        <v>13227624.610097038</v>
      </c>
      <c r="H165" s="4">
        <v>24840.526613331531</v>
      </c>
      <c r="I165" s="4">
        <v>1260391.3137725389</v>
      </c>
      <c r="J165" s="4">
        <v>0</v>
      </c>
      <c r="K165" s="4">
        <v>12162290.803267865</v>
      </c>
      <c r="L165" s="4">
        <v>13447522.643653736</v>
      </c>
      <c r="M165" s="2">
        <v>961.23992618521197</v>
      </c>
      <c r="N165" s="2">
        <v>144608.07621488179</v>
      </c>
      <c r="O165" s="2">
        <v>0</v>
      </c>
      <c r="P165" s="2">
        <v>64516.17990446894</v>
      </c>
      <c r="Q165" s="44">
        <v>210085.49604553595</v>
      </c>
      <c r="R165" s="44">
        <v>-4014.6119009469408</v>
      </c>
      <c r="S165" s="44">
        <v>569842.43782306882</v>
      </c>
      <c r="T165" s="44">
        <v>0</v>
      </c>
      <c r="U165" s="44">
        <v>-556014.30671536794</v>
      </c>
      <c r="V165" s="44">
        <v>9812.537511161936</v>
      </c>
      <c r="W165" s="44">
        <v>-3053.3719747617288</v>
      </c>
      <c r="X165" s="44">
        <v>714450.51403795066</v>
      </c>
      <c r="Y165" s="44">
        <v>0</v>
      </c>
      <c r="Z165" s="44">
        <v>-491498.126810899</v>
      </c>
      <c r="AA165" s="44">
        <v>219898.03355669789</v>
      </c>
      <c r="AB165" s="45">
        <v>1.6624151352831951E-2</v>
      </c>
      <c r="AC165" s="2">
        <v>193</v>
      </c>
    </row>
    <row r="166" spans="1:29" x14ac:dyDescent="0.3">
      <c r="A166" s="1">
        <v>622</v>
      </c>
      <c r="B166" t="s">
        <v>172</v>
      </c>
      <c r="C166" s="4">
        <v>1281576.7032798957</v>
      </c>
      <c r="D166" s="4">
        <v>1551667.2050522964</v>
      </c>
      <c r="E166" s="4">
        <v>0</v>
      </c>
      <c r="F166" s="4">
        <v>35964465.949425995</v>
      </c>
      <c r="G166" s="4">
        <v>38797709.857758194</v>
      </c>
      <c r="H166" s="4">
        <v>1353808.7004265683</v>
      </c>
      <c r="I166" s="4">
        <v>1042679.1407987172</v>
      </c>
      <c r="J166" s="4">
        <v>0</v>
      </c>
      <c r="K166" s="4">
        <v>37049087.178041011</v>
      </c>
      <c r="L166" s="4">
        <v>39445575.0192663</v>
      </c>
      <c r="M166" s="2">
        <v>44163.876618785085</v>
      </c>
      <c r="N166" s="2">
        <v>411003.55488620786</v>
      </c>
      <c r="O166" s="2">
        <v>0</v>
      </c>
      <c r="P166" s="2">
        <v>183367.20868212494</v>
      </c>
      <c r="Q166" s="44">
        <v>638534.64018711785</v>
      </c>
      <c r="R166" s="44">
        <v>28068.120527887484</v>
      </c>
      <c r="S166" s="44">
        <v>-919991.61913978704</v>
      </c>
      <c r="T166" s="44">
        <v>0</v>
      </c>
      <c r="U166" s="44">
        <v>901254.01993289078</v>
      </c>
      <c r="V166" s="44">
        <v>9330.521320987842</v>
      </c>
      <c r="W166" s="44">
        <v>72231.997146672569</v>
      </c>
      <c r="X166" s="44">
        <v>-508988.06425357918</v>
      </c>
      <c r="Y166" s="44">
        <v>0</v>
      </c>
      <c r="Z166" s="44">
        <v>1084621.2286150157</v>
      </c>
      <c r="AA166" s="44">
        <v>647865.1615081057</v>
      </c>
      <c r="AB166" s="45">
        <v>1.6698541328427279E-2</v>
      </c>
      <c r="AC166" s="2">
        <v>192</v>
      </c>
    </row>
    <row r="167" spans="1:29" x14ac:dyDescent="0.3">
      <c r="A167" s="1">
        <v>1714</v>
      </c>
      <c r="B167" t="s">
        <v>286</v>
      </c>
      <c r="C167" s="4">
        <v>3852.1073444068807</v>
      </c>
      <c r="D167" s="4">
        <v>182581.41412888095</v>
      </c>
      <c r="E167" s="4">
        <v>2557111.6005144869</v>
      </c>
      <c r="F167" s="4">
        <v>1674751.41112587</v>
      </c>
      <c r="G167" s="4">
        <v>4418296.5331136445</v>
      </c>
      <c r="H167" s="4">
        <v>2704.6365376595372</v>
      </c>
      <c r="I167" s="4">
        <v>461226.47035813268</v>
      </c>
      <c r="J167" s="4">
        <v>2487859.0322824162</v>
      </c>
      <c r="K167" s="4">
        <v>1541177.3229434055</v>
      </c>
      <c r="L167" s="4">
        <v>4492967.4621216143</v>
      </c>
      <c r="M167" s="2">
        <v>132.7458536389658</v>
      </c>
      <c r="N167" s="2">
        <v>48361.923238940799</v>
      </c>
      <c r="O167" s="2">
        <v>-149177.51628820028</v>
      </c>
      <c r="P167" s="2">
        <v>8538.8308539446534</v>
      </c>
      <c r="Q167" s="44">
        <v>-92144.016341675844</v>
      </c>
      <c r="R167" s="44">
        <v>-1280.2166603863093</v>
      </c>
      <c r="S167" s="44">
        <v>230283.13299031093</v>
      </c>
      <c r="T167" s="44">
        <v>79924.948056129622</v>
      </c>
      <c r="U167" s="44">
        <v>-142112.91903640912</v>
      </c>
      <c r="V167" s="44">
        <v>166814.94534964563</v>
      </c>
      <c r="W167" s="44">
        <v>-1147.4708067473434</v>
      </c>
      <c r="X167" s="44">
        <v>278645.05622925173</v>
      </c>
      <c r="Y167" s="44">
        <v>-69252.568232070655</v>
      </c>
      <c r="Z167" s="44">
        <v>-133574.08818246447</v>
      </c>
      <c r="AA167" s="44">
        <v>74670.929007969797</v>
      </c>
      <c r="AB167" s="45">
        <v>1.6900388746734479E-2</v>
      </c>
      <c r="AC167" s="2">
        <v>191</v>
      </c>
    </row>
    <row r="168" spans="1:29" x14ac:dyDescent="0.3">
      <c r="A168" s="1">
        <v>47</v>
      </c>
      <c r="B168" t="s">
        <v>3</v>
      </c>
      <c r="C168" s="4">
        <v>28330.223170418172</v>
      </c>
      <c r="D168" s="4">
        <v>566950.11368158436</v>
      </c>
      <c r="E168" s="4">
        <v>6928860.8226717152</v>
      </c>
      <c r="F168" s="4">
        <v>6211880.9498769464</v>
      </c>
      <c r="G168" s="4">
        <v>13736023.089990577</v>
      </c>
      <c r="H168" s="4">
        <v>14394.091551361087</v>
      </c>
      <c r="I168" s="4">
        <v>1164586.1613021384</v>
      </c>
      <c r="J168" s="4">
        <v>6743948.7491310565</v>
      </c>
      <c r="K168" s="4">
        <v>6056770.227419707</v>
      </c>
      <c r="L168" s="4">
        <v>13979699.229404263</v>
      </c>
      <c r="M168" s="2">
        <v>976.27592439758882</v>
      </c>
      <c r="N168" s="2">
        <v>150172.99547709222</v>
      </c>
      <c r="O168" s="2">
        <v>-404217.88709762128</v>
      </c>
      <c r="P168" s="2">
        <v>31671.685937068174</v>
      </c>
      <c r="Q168" s="44">
        <v>-221396.92975906332</v>
      </c>
      <c r="R168" s="44">
        <v>-14912.407543454674</v>
      </c>
      <c r="S168" s="44">
        <v>447463.05214346177</v>
      </c>
      <c r="T168" s="44">
        <v>219305.81355696259</v>
      </c>
      <c r="U168" s="44">
        <v>-186782.40839430757</v>
      </c>
      <c r="V168" s="44">
        <v>465073.06917274976</v>
      </c>
      <c r="W168" s="44">
        <v>-13936.131619057085</v>
      </c>
      <c r="X168" s="44">
        <v>597636.04762055399</v>
      </c>
      <c r="Y168" s="44">
        <v>-184912.07354065869</v>
      </c>
      <c r="Z168" s="44">
        <v>-155110.7224572394</v>
      </c>
      <c r="AA168" s="44">
        <v>243676.13941368647</v>
      </c>
      <c r="AB168" s="45">
        <v>1.7739933736079183E-2</v>
      </c>
      <c r="AC168" s="2">
        <v>190</v>
      </c>
    </row>
    <row r="169" spans="1:29" x14ac:dyDescent="0.3">
      <c r="A169" s="1">
        <v>85</v>
      </c>
      <c r="B169" t="s">
        <v>10</v>
      </c>
      <c r="C169" s="4">
        <v>71231.594201574713</v>
      </c>
      <c r="D169" s="4">
        <v>364098.64959664078</v>
      </c>
      <c r="E169" s="4">
        <v>4613090.7146196738</v>
      </c>
      <c r="F169" s="4">
        <v>3825969.8281395868</v>
      </c>
      <c r="G169" s="4">
        <v>8874390.786557477</v>
      </c>
      <c r="H169" s="4">
        <v>65849.255188748299</v>
      </c>
      <c r="I169" s="4">
        <v>664033.64997285034</v>
      </c>
      <c r="J169" s="4">
        <v>4736677.416154542</v>
      </c>
      <c r="K169" s="4">
        <v>3568817.5218568528</v>
      </c>
      <c r="L169" s="4">
        <v>9035377.8431729935</v>
      </c>
      <c r="M169" s="2">
        <v>2454.6820565843709</v>
      </c>
      <c r="N169" s="2">
        <v>96441.968243083116</v>
      </c>
      <c r="O169" s="2">
        <v>-269119.82061348564</v>
      </c>
      <c r="P169" s="2">
        <v>19506.960255562542</v>
      </c>
      <c r="Q169" s="44">
        <v>-150716.21005825562</v>
      </c>
      <c r="R169" s="44">
        <v>-7837.0210694107855</v>
      </c>
      <c r="S169" s="44">
        <v>203493.03213312646</v>
      </c>
      <c r="T169" s="44">
        <v>392706.52214835386</v>
      </c>
      <c r="U169" s="44">
        <v>-276659.26653829659</v>
      </c>
      <c r="V169" s="44">
        <v>311703.26667377213</v>
      </c>
      <c r="W169" s="44">
        <v>-5382.3390128264145</v>
      </c>
      <c r="X169" s="44">
        <v>299935.00037620956</v>
      </c>
      <c r="Y169" s="44">
        <v>123586.70153486822</v>
      </c>
      <c r="Z169" s="44">
        <v>-257152.30628273406</v>
      </c>
      <c r="AA169" s="44">
        <v>160987.05661551654</v>
      </c>
      <c r="AB169" s="45">
        <v>1.8140631902234056E-2</v>
      </c>
      <c r="AC169" s="2">
        <v>189</v>
      </c>
    </row>
    <row r="170" spans="1:29" x14ac:dyDescent="0.3">
      <c r="A170" s="1">
        <v>294</v>
      </c>
      <c r="B170" t="s">
        <v>76</v>
      </c>
      <c r="C170" s="4">
        <v>46328.588808076856</v>
      </c>
      <c r="D170" s="4">
        <v>352149.88369585329</v>
      </c>
      <c r="E170" s="4">
        <v>3672183.2135545155</v>
      </c>
      <c r="F170" s="4">
        <v>4489929.4224775098</v>
      </c>
      <c r="G170" s="4">
        <v>8560591.1085359566</v>
      </c>
      <c r="H170" s="4">
        <v>39475.571272841938</v>
      </c>
      <c r="I170" s="4">
        <v>625827.61877405713</v>
      </c>
      <c r="J170" s="4">
        <v>3676049.5227837819</v>
      </c>
      <c r="K170" s="4">
        <v>4375875.1519309739</v>
      </c>
      <c r="L170" s="4">
        <v>8717227.8647616543</v>
      </c>
      <c r="M170" s="2">
        <v>1596.5100448579842</v>
      </c>
      <c r="N170" s="2">
        <v>93276.994951299697</v>
      </c>
      <c r="O170" s="2">
        <v>-214228.88662468482</v>
      </c>
      <c r="P170" s="2">
        <v>22892.202168028758</v>
      </c>
      <c r="Q170" s="44">
        <v>-96463.179460498373</v>
      </c>
      <c r="R170" s="44">
        <v>-8449.5275800929012</v>
      </c>
      <c r="S170" s="44">
        <v>180400.74012690416</v>
      </c>
      <c r="T170" s="44">
        <v>218095.19585395118</v>
      </c>
      <c r="U170" s="44">
        <v>-136946.4727145647</v>
      </c>
      <c r="V170" s="44">
        <v>253099.93568619608</v>
      </c>
      <c r="W170" s="44">
        <v>-6853.017535234917</v>
      </c>
      <c r="X170" s="44">
        <v>273677.73507820384</v>
      </c>
      <c r="Y170" s="44">
        <v>3866.3092292663641</v>
      </c>
      <c r="Z170" s="44">
        <v>-114054.27054653595</v>
      </c>
      <c r="AA170" s="44">
        <v>156636.7562256977</v>
      </c>
      <c r="AB170" s="45">
        <v>1.8297422951262288E-2</v>
      </c>
      <c r="AC170" s="2">
        <v>188</v>
      </c>
    </row>
    <row r="171" spans="1:29" x14ac:dyDescent="0.3">
      <c r="A171" s="1">
        <v>556</v>
      </c>
      <c r="B171" t="s">
        <v>159</v>
      </c>
      <c r="C171" s="4">
        <v>102616.227689928</v>
      </c>
      <c r="D171" s="4">
        <v>515638.09969558811</v>
      </c>
      <c r="E171" s="4">
        <v>3232720.6793014989</v>
      </c>
      <c r="F171" s="4">
        <v>8718713.7638229802</v>
      </c>
      <c r="G171" s="4">
        <v>12569689.751629094</v>
      </c>
      <c r="H171" s="4">
        <v>151688.17895377672</v>
      </c>
      <c r="I171" s="4">
        <v>482005.47180394165</v>
      </c>
      <c r="J171" s="4">
        <v>3081385.7694468787</v>
      </c>
      <c r="K171" s="4">
        <v>9087973.7738803197</v>
      </c>
      <c r="L171" s="4">
        <v>12803053.194084916</v>
      </c>
      <c r="M171" s="2">
        <v>3536.2147323564186</v>
      </c>
      <c r="N171" s="2">
        <v>136581.53714894867</v>
      </c>
      <c r="O171" s="2">
        <v>-188591.39417093623</v>
      </c>
      <c r="P171" s="2">
        <v>44452.938865234544</v>
      </c>
      <c r="Q171" s="44">
        <v>-4020.7034243965827</v>
      </c>
      <c r="R171" s="44">
        <v>45535.736531492301</v>
      </c>
      <c r="S171" s="44">
        <v>-170214.16504059514</v>
      </c>
      <c r="T171" s="44">
        <v>37256.484316315997</v>
      </c>
      <c r="U171" s="44">
        <v>324807.07119210489</v>
      </c>
      <c r="V171" s="44">
        <v>237384.14588021918</v>
      </c>
      <c r="W171" s="44">
        <v>49071.951263848721</v>
      </c>
      <c r="X171" s="44">
        <v>-33632.627891646465</v>
      </c>
      <c r="Y171" s="44">
        <v>-151334.90985462023</v>
      </c>
      <c r="Z171" s="44">
        <v>369260.01005733944</v>
      </c>
      <c r="AA171" s="44">
        <v>233363.4424558226</v>
      </c>
      <c r="AB171" s="45">
        <v>1.856556900504068E-2</v>
      </c>
      <c r="AC171" s="2">
        <v>187</v>
      </c>
    </row>
    <row r="172" spans="1:29" x14ac:dyDescent="0.3">
      <c r="A172" s="1">
        <v>353</v>
      </c>
      <c r="B172" t="s">
        <v>100</v>
      </c>
      <c r="C172" s="4">
        <v>165991.7320323755</v>
      </c>
      <c r="D172" s="4">
        <v>309721.70166358509</v>
      </c>
      <c r="E172" s="4">
        <v>1684722.1166735594</v>
      </c>
      <c r="F172" s="4">
        <v>5493992.2088011885</v>
      </c>
      <c r="G172" s="4">
        <v>7654427.7591707101</v>
      </c>
      <c r="H172" s="4">
        <v>97650.09735913531</v>
      </c>
      <c r="I172" s="4">
        <v>349143.30535445176</v>
      </c>
      <c r="J172" s="4">
        <v>1785548.2994643822</v>
      </c>
      <c r="K172" s="4">
        <v>5572171.9080462586</v>
      </c>
      <c r="L172" s="4">
        <v>7804513.6102242284</v>
      </c>
      <c r="M172" s="2">
        <v>5720.1713751933084</v>
      </c>
      <c r="N172" s="2">
        <v>82038.674268976814</v>
      </c>
      <c r="O172" s="2">
        <v>-98283.806209551214</v>
      </c>
      <c r="P172" s="2">
        <v>28011.482702561712</v>
      </c>
      <c r="Q172" s="44">
        <v>17486.522137180626</v>
      </c>
      <c r="R172" s="44">
        <v>-74061.8060484335</v>
      </c>
      <c r="S172" s="44">
        <v>-42617.070578110142</v>
      </c>
      <c r="T172" s="44">
        <v>199109.98900037404</v>
      </c>
      <c r="U172" s="44">
        <v>50168.216542508395</v>
      </c>
      <c r="V172" s="44">
        <v>132599.32891633763</v>
      </c>
      <c r="W172" s="44">
        <v>-68341.634673240187</v>
      </c>
      <c r="X172" s="44">
        <v>39421.603690866672</v>
      </c>
      <c r="Y172" s="44">
        <v>100826.18279082283</v>
      </c>
      <c r="Z172" s="44">
        <v>78179.699245070107</v>
      </c>
      <c r="AA172" s="44">
        <v>150085.85105351824</v>
      </c>
      <c r="AB172" s="45">
        <v>1.9607716706673672E-2</v>
      </c>
      <c r="AC172" s="2">
        <v>186</v>
      </c>
    </row>
    <row r="173" spans="1:29" x14ac:dyDescent="0.3">
      <c r="A173" s="1">
        <v>281</v>
      </c>
      <c r="B173" t="s">
        <v>72</v>
      </c>
      <c r="C173" s="4">
        <v>74873.592903239027</v>
      </c>
      <c r="D173" s="4">
        <v>738133.86166578007</v>
      </c>
      <c r="E173" s="4">
        <v>0</v>
      </c>
      <c r="F173" s="4">
        <v>17108430.240428105</v>
      </c>
      <c r="G173" s="4">
        <v>17921437.694997128</v>
      </c>
      <c r="H173" s="4">
        <v>67621.433558513614</v>
      </c>
      <c r="I173" s="4">
        <v>1542633.7764077943</v>
      </c>
      <c r="J173" s="4">
        <v>0</v>
      </c>
      <c r="K173" s="4">
        <v>16664189.488140799</v>
      </c>
      <c r="L173" s="4">
        <v>18274444.698107105</v>
      </c>
      <c r="M173" s="2">
        <v>2580.1874445135004</v>
      </c>
      <c r="N173" s="2">
        <v>195515.91999799674</v>
      </c>
      <c r="O173" s="2">
        <v>0</v>
      </c>
      <c r="P173" s="2">
        <v>87228.46329851386</v>
      </c>
      <c r="Q173" s="44">
        <v>285324.5707410241</v>
      </c>
      <c r="R173" s="44">
        <v>-9832.3467892389126</v>
      </c>
      <c r="S173" s="44">
        <v>608983.99474401749</v>
      </c>
      <c r="T173" s="44">
        <v>0</v>
      </c>
      <c r="U173" s="44">
        <v>-531469.21558581979</v>
      </c>
      <c r="V173" s="44">
        <v>67682.432368952548</v>
      </c>
      <c r="W173" s="44">
        <v>-7252.1593447254127</v>
      </c>
      <c r="X173" s="44">
        <v>804499.91474201425</v>
      </c>
      <c r="Y173" s="44">
        <v>0</v>
      </c>
      <c r="Z173" s="44">
        <v>-444240.75228730595</v>
      </c>
      <c r="AA173" s="44">
        <v>353007.00310997665</v>
      </c>
      <c r="AB173" s="45">
        <v>1.9697471213959612E-2</v>
      </c>
      <c r="AC173" s="2">
        <v>185</v>
      </c>
    </row>
    <row r="174" spans="1:29" x14ac:dyDescent="0.3">
      <c r="A174" s="1">
        <v>473</v>
      </c>
      <c r="B174" t="s">
        <v>136</v>
      </c>
      <c r="C174" s="4">
        <v>15254.271102895807</v>
      </c>
      <c r="D174" s="4">
        <v>237762.52569570189</v>
      </c>
      <c r="E174" s="4">
        <v>5020954.917539754</v>
      </c>
      <c r="F174" s="4">
        <v>489893.17642663105</v>
      </c>
      <c r="G174" s="4">
        <v>5763864.8907649824</v>
      </c>
      <c r="H174" s="4">
        <v>18190.772840112935</v>
      </c>
      <c r="I174" s="4">
        <v>51729.947759459334</v>
      </c>
      <c r="J174" s="4">
        <v>5245612.6768069481</v>
      </c>
      <c r="K174" s="4">
        <v>562160.37369176734</v>
      </c>
      <c r="L174" s="4">
        <v>5877693.7710982887</v>
      </c>
      <c r="M174" s="2">
        <v>525.67103098366488</v>
      </c>
      <c r="N174" s="2">
        <v>62978.223011656213</v>
      </c>
      <c r="O174" s="2">
        <v>-292913.9204729686</v>
      </c>
      <c r="P174" s="2">
        <v>2497.7527663025071</v>
      </c>
      <c r="Q174" s="44">
        <v>-226912.27366402623</v>
      </c>
      <c r="R174" s="44">
        <v>2410.8307062334629</v>
      </c>
      <c r="S174" s="44">
        <v>-249010.80094789877</v>
      </c>
      <c r="T174" s="44">
        <v>517571.6797401628</v>
      </c>
      <c r="U174" s="44">
        <v>69769.444498833778</v>
      </c>
      <c r="V174" s="44">
        <v>340741.1539973325</v>
      </c>
      <c r="W174" s="44">
        <v>2936.5017372171278</v>
      </c>
      <c r="X174" s="44">
        <v>-186032.57793624257</v>
      </c>
      <c r="Y174" s="44">
        <v>224657.7592671942</v>
      </c>
      <c r="Z174" s="44">
        <v>72267.197265136288</v>
      </c>
      <c r="AA174" s="44">
        <v>113828.88033330627</v>
      </c>
      <c r="AB174" s="45">
        <v>1.9748707246015764E-2</v>
      </c>
      <c r="AC174" s="2">
        <v>184</v>
      </c>
    </row>
    <row r="175" spans="1:29" x14ac:dyDescent="0.3">
      <c r="A175" s="1">
        <v>1891</v>
      </c>
      <c r="B175" t="s">
        <v>308</v>
      </c>
      <c r="C175" s="4">
        <v>5517.9458578851081</v>
      </c>
      <c r="D175" s="4">
        <v>299032.48513469583</v>
      </c>
      <c r="E175" s="4">
        <v>5860540.3237811066</v>
      </c>
      <c r="F175" s="4">
        <v>1070419.8681864354</v>
      </c>
      <c r="G175" s="4">
        <v>7235510.6229601242</v>
      </c>
      <c r="H175" s="4">
        <v>7400.379286303224</v>
      </c>
      <c r="I175" s="4">
        <v>813148.0445579834</v>
      </c>
      <c r="J175" s="4">
        <v>5541849.126699781</v>
      </c>
      <c r="K175" s="4">
        <v>1019280.2246022979</v>
      </c>
      <c r="L175" s="4">
        <v>7381677.7751463652</v>
      </c>
      <c r="M175" s="2">
        <v>190.15161514179889</v>
      </c>
      <c r="N175" s="2">
        <v>79207.328747194115</v>
      </c>
      <c r="O175" s="2">
        <v>-341893.89678284305</v>
      </c>
      <c r="P175" s="2">
        <v>5457.6065059119128</v>
      </c>
      <c r="Q175" s="44">
        <v>-257038.80991459521</v>
      </c>
      <c r="R175" s="44">
        <v>1692.2818132763171</v>
      </c>
      <c r="S175" s="44">
        <v>434908.23067609349</v>
      </c>
      <c r="T175" s="44">
        <v>23202.699701517471</v>
      </c>
      <c r="U175" s="44">
        <v>-56597.250090049463</v>
      </c>
      <c r="V175" s="44">
        <v>403205.96210083622</v>
      </c>
      <c r="W175" s="44">
        <v>1882.4334284181159</v>
      </c>
      <c r="X175" s="44">
        <v>514115.55942328763</v>
      </c>
      <c r="Y175" s="44">
        <v>-318691.19708132558</v>
      </c>
      <c r="Z175" s="44">
        <v>-51139.64358413755</v>
      </c>
      <c r="AA175" s="44">
        <v>146167.152186241</v>
      </c>
      <c r="AB175" s="45">
        <v>2.0201359627945992E-2</v>
      </c>
      <c r="AC175" s="2">
        <v>183</v>
      </c>
    </row>
    <row r="176" spans="1:29" x14ac:dyDescent="0.3">
      <c r="A176" s="1">
        <v>575</v>
      </c>
      <c r="B176" t="s">
        <v>161</v>
      </c>
      <c r="C176" s="4">
        <v>114509.86487939733</v>
      </c>
      <c r="D176" s="4">
        <v>328676.50319472171</v>
      </c>
      <c r="E176" s="4">
        <v>0</v>
      </c>
      <c r="F176" s="4">
        <v>7618047.7804998001</v>
      </c>
      <c r="G176" s="4">
        <v>8061234.1485739183</v>
      </c>
      <c r="H176" s="4">
        <v>113162.39901628807</v>
      </c>
      <c r="I176" s="4">
        <v>398760.54403252009</v>
      </c>
      <c r="J176" s="4">
        <v>0</v>
      </c>
      <c r="K176" s="4">
        <v>7712788.3765977798</v>
      </c>
      <c r="L176" s="4">
        <v>8224711.3196465876</v>
      </c>
      <c r="M176" s="2">
        <v>3946.0763692291971</v>
      </c>
      <c r="N176" s="2">
        <v>87059.397002623242</v>
      </c>
      <c r="O176" s="2">
        <v>0</v>
      </c>
      <c r="P176" s="2">
        <v>38841.120540526208</v>
      </c>
      <c r="Q176" s="44">
        <v>129846.59391237865</v>
      </c>
      <c r="R176" s="44">
        <v>-5293.5422323384573</v>
      </c>
      <c r="S176" s="44">
        <v>-16975.356164824858</v>
      </c>
      <c r="T176" s="44">
        <v>0</v>
      </c>
      <c r="U176" s="44">
        <v>55899.475557453487</v>
      </c>
      <c r="V176" s="44">
        <v>33630.577160290675</v>
      </c>
      <c r="W176" s="44">
        <v>-1347.4658631092602</v>
      </c>
      <c r="X176" s="44">
        <v>70084.040837798384</v>
      </c>
      <c r="Y176" s="44">
        <v>0</v>
      </c>
      <c r="Z176" s="44">
        <v>94740.596097979695</v>
      </c>
      <c r="AA176" s="44">
        <v>163477.17107266933</v>
      </c>
      <c r="AB176" s="45">
        <v>2.0279422239780673E-2</v>
      </c>
      <c r="AC176" s="2">
        <v>182</v>
      </c>
    </row>
    <row r="177" spans="1:29" x14ac:dyDescent="0.3">
      <c r="A177" s="1">
        <v>439</v>
      </c>
      <c r="B177" t="s">
        <v>130</v>
      </c>
      <c r="C177" s="4">
        <v>438949.48476000252</v>
      </c>
      <c r="D177" s="4">
        <v>946324.25961340591</v>
      </c>
      <c r="E177" s="4">
        <v>0</v>
      </c>
      <c r="F177" s="4">
        <v>21933857.015966929</v>
      </c>
      <c r="G177" s="4">
        <v>23319131.742000822</v>
      </c>
      <c r="H177" s="4">
        <v>749355.88616883452</v>
      </c>
      <c r="I177" s="4">
        <v>667977.05128647643</v>
      </c>
      <c r="J177" s="4">
        <v>0</v>
      </c>
      <c r="K177" s="4">
        <v>22380639.385621648</v>
      </c>
      <c r="L177" s="4">
        <v>23797972.32307696</v>
      </c>
      <c r="M177" s="2">
        <v>15126.453872957307</v>
      </c>
      <c r="N177" s="2">
        <v>250661.11696487124</v>
      </c>
      <c r="O177" s="2">
        <v>0</v>
      </c>
      <c r="P177" s="2">
        <v>111831.22091417819</v>
      </c>
      <c r="Q177" s="44">
        <v>377618.79175200674</v>
      </c>
      <c r="R177" s="44">
        <v>295279.94753587467</v>
      </c>
      <c r="S177" s="44">
        <v>-529008.32529180078</v>
      </c>
      <c r="T177" s="44">
        <v>0</v>
      </c>
      <c r="U177" s="44">
        <v>334951.14874054061</v>
      </c>
      <c r="V177" s="44">
        <v>101221.78932413098</v>
      </c>
      <c r="W177" s="44">
        <v>310406.401408832</v>
      </c>
      <c r="X177" s="44">
        <v>-278347.20832692954</v>
      </c>
      <c r="Y177" s="44">
        <v>0</v>
      </c>
      <c r="Z177" s="44">
        <v>446782.36965471879</v>
      </c>
      <c r="AA177" s="44">
        <v>478840.58107613772</v>
      </c>
      <c r="AB177" s="45">
        <v>2.0534237139442156E-2</v>
      </c>
      <c r="AC177" s="2">
        <v>181</v>
      </c>
    </row>
    <row r="178" spans="1:29" x14ac:dyDescent="0.3">
      <c r="A178" s="1">
        <v>263</v>
      </c>
      <c r="B178" t="s">
        <v>63</v>
      </c>
      <c r="C178" s="4">
        <v>12354.626444828256</v>
      </c>
      <c r="D178" s="4">
        <v>164946.70988807449</v>
      </c>
      <c r="E178" s="4">
        <v>2130822.9522491442</v>
      </c>
      <c r="F178" s="4">
        <v>1692303.754253342</v>
      </c>
      <c r="G178" s="4">
        <v>4000428.0428353893</v>
      </c>
      <c r="H178" s="4">
        <v>12116.215260918589</v>
      </c>
      <c r="I178" s="4">
        <v>434117.39929241227</v>
      </c>
      <c r="J178" s="4">
        <v>1904256.5123006837</v>
      </c>
      <c r="K178" s="4">
        <v>1732627.5124970204</v>
      </c>
      <c r="L178" s="4">
        <v>4083117.639351035</v>
      </c>
      <c r="M178" s="2">
        <v>425.74759402552093</v>
      </c>
      <c r="N178" s="2">
        <v>43690.866127764653</v>
      </c>
      <c r="O178" s="2">
        <v>-124308.5658062255</v>
      </c>
      <c r="P178" s="2">
        <v>8628.3226364624697</v>
      </c>
      <c r="Q178" s="44">
        <v>-71563.629447972853</v>
      </c>
      <c r="R178" s="44">
        <v>-664.1587779351886</v>
      </c>
      <c r="S178" s="44">
        <v>225479.82327657312</v>
      </c>
      <c r="T178" s="44">
        <v>-102257.87414223506</v>
      </c>
      <c r="U178" s="44">
        <v>31695.435607215899</v>
      </c>
      <c r="V178" s="44">
        <v>154253.22596361861</v>
      </c>
      <c r="W178" s="44">
        <v>-238.41118390966767</v>
      </c>
      <c r="X178" s="44">
        <v>269170.68940433778</v>
      </c>
      <c r="Y178" s="44">
        <v>-226566.43994846055</v>
      </c>
      <c r="Z178" s="44">
        <v>40323.75824367837</v>
      </c>
      <c r="AA178" s="44">
        <v>82689.596515645739</v>
      </c>
      <c r="AB178" s="45">
        <v>2.0670187197527421E-2</v>
      </c>
      <c r="AC178" s="2">
        <v>180</v>
      </c>
    </row>
    <row r="179" spans="1:29" x14ac:dyDescent="0.3">
      <c r="A179" s="1">
        <v>501</v>
      </c>
      <c r="B179" t="s">
        <v>142</v>
      </c>
      <c r="C179" s="4">
        <v>2795.3462791042343</v>
      </c>
      <c r="D179" s="4">
        <v>132146.3886837179</v>
      </c>
      <c r="E179" s="4">
        <v>2780899.2861143374</v>
      </c>
      <c r="F179" s="4">
        <v>281983.19324760005</v>
      </c>
      <c r="G179" s="4">
        <v>3197824.2143247598</v>
      </c>
      <c r="H179" s="4">
        <v>7135.6896749456137</v>
      </c>
      <c r="I179" s="4">
        <v>141316.2258247585</v>
      </c>
      <c r="J179" s="4">
        <v>2799573.2510910425</v>
      </c>
      <c r="K179" s="4">
        <v>316330.28844279051</v>
      </c>
      <c r="L179" s="4">
        <v>3264355.455033537</v>
      </c>
      <c r="M179" s="2">
        <v>96.329254317115371</v>
      </c>
      <c r="N179" s="2">
        <v>35002.760474371236</v>
      </c>
      <c r="O179" s="2">
        <v>-162232.90702943876</v>
      </c>
      <c r="P179" s="2">
        <v>1437.7099638792188</v>
      </c>
      <c r="Q179" s="44">
        <v>-125696.1073368712</v>
      </c>
      <c r="R179" s="44">
        <v>4244.0141415242633</v>
      </c>
      <c r="S179" s="44">
        <v>-25832.92333333064</v>
      </c>
      <c r="T179" s="44">
        <v>180906.87200614391</v>
      </c>
      <c r="U179" s="44">
        <v>32909.385231311237</v>
      </c>
      <c r="V179" s="44">
        <v>192227.34804564842</v>
      </c>
      <c r="W179" s="44">
        <v>4340.3433958413789</v>
      </c>
      <c r="X179" s="44">
        <v>9169.8371410405962</v>
      </c>
      <c r="Y179" s="44">
        <v>18673.964976705145</v>
      </c>
      <c r="Z179" s="44">
        <v>34347.095195190457</v>
      </c>
      <c r="AA179" s="44">
        <v>66531.240708777215</v>
      </c>
      <c r="AB179" s="45">
        <v>2.0805158836044932E-2</v>
      </c>
      <c r="AC179" s="2">
        <v>179</v>
      </c>
    </row>
    <row r="180" spans="1:29" x14ac:dyDescent="0.3">
      <c r="A180" s="1">
        <v>225</v>
      </c>
      <c r="B180" t="s">
        <v>52</v>
      </c>
      <c r="C180" s="4">
        <v>5753.2868982334758</v>
      </c>
      <c r="D180" s="4">
        <v>160599.42438748435</v>
      </c>
      <c r="E180" s="4">
        <v>3098653.0956286797</v>
      </c>
      <c r="F180" s="4">
        <v>623712.44195218931</v>
      </c>
      <c r="G180" s="4">
        <v>3888718.2488665869</v>
      </c>
      <c r="H180" s="4">
        <v>3304.618057126871</v>
      </c>
      <c r="I180" s="4">
        <v>238147.91962608663</v>
      </c>
      <c r="J180" s="4">
        <v>3127567.8662788356</v>
      </c>
      <c r="K180" s="4">
        <v>601482.38403146749</v>
      </c>
      <c r="L180" s="4">
        <v>3970502.7879935163</v>
      </c>
      <c r="M180" s="2">
        <v>198.26160391007309</v>
      </c>
      <c r="N180" s="2">
        <v>42539.36290012017</v>
      </c>
      <c r="O180" s="2">
        <v>-180770.12069071436</v>
      </c>
      <c r="P180" s="2">
        <v>3180.0391436901118</v>
      </c>
      <c r="Q180" s="44">
        <v>-134852.45704299401</v>
      </c>
      <c r="R180" s="44">
        <v>-2646.9304450166778</v>
      </c>
      <c r="S180" s="44">
        <v>35009.132338482108</v>
      </c>
      <c r="T180" s="44">
        <v>209684.89134087021</v>
      </c>
      <c r="U180" s="44">
        <v>-25410.097064411937</v>
      </c>
      <c r="V180" s="44">
        <v>216636.99616992337</v>
      </c>
      <c r="W180" s="44">
        <v>-2448.6688411066048</v>
      </c>
      <c r="X180" s="44">
        <v>77548.495238602278</v>
      </c>
      <c r="Y180" s="44">
        <v>28914.770650155842</v>
      </c>
      <c r="Z180" s="44">
        <v>-22230.057920721825</v>
      </c>
      <c r="AA180" s="44">
        <v>81784.539126929361</v>
      </c>
      <c r="AB180" s="45">
        <v>2.1031232887794439E-2</v>
      </c>
      <c r="AC180" s="2">
        <v>178</v>
      </c>
    </row>
    <row r="181" spans="1:29" x14ac:dyDescent="0.3">
      <c r="A181" s="1">
        <v>1979</v>
      </c>
      <c r="B181" t="s">
        <v>340</v>
      </c>
      <c r="C181" s="4">
        <v>139469.37201594841</v>
      </c>
      <c r="D181" s="4">
        <v>986121.93418791401</v>
      </c>
      <c r="E181" s="4">
        <v>0</v>
      </c>
      <c r="F181" s="4">
        <v>22856285.554406647</v>
      </c>
      <c r="G181" s="4">
        <v>23981876.860610507</v>
      </c>
      <c r="H181" s="4">
        <v>165603.51075554354</v>
      </c>
      <c r="I181" s="4">
        <v>1404387.5054267049</v>
      </c>
      <c r="J181" s="4">
        <v>0</v>
      </c>
      <c r="K181" s="4">
        <v>22918127.615212414</v>
      </c>
      <c r="L181" s="4">
        <v>24488118.631394662</v>
      </c>
      <c r="M181" s="2">
        <v>4806.1954637970266</v>
      </c>
      <c r="N181" s="2">
        <v>261202.67231454171</v>
      </c>
      <c r="O181" s="2">
        <v>0</v>
      </c>
      <c r="P181" s="2">
        <v>116534.28383579299</v>
      </c>
      <c r="Q181" s="44">
        <v>382543.1516141317</v>
      </c>
      <c r="R181" s="44">
        <v>21327.943275798105</v>
      </c>
      <c r="S181" s="44">
        <v>157062.89892424917</v>
      </c>
      <c r="T181" s="44">
        <v>0</v>
      </c>
      <c r="U181" s="44">
        <v>-54692.223030025212</v>
      </c>
      <c r="V181" s="44">
        <v>123698.61917002284</v>
      </c>
      <c r="W181" s="44">
        <v>26134.138739595131</v>
      </c>
      <c r="X181" s="44">
        <v>418265.57123879087</v>
      </c>
      <c r="Y181" s="44">
        <v>0</v>
      </c>
      <c r="Z181" s="44">
        <v>61842.060805767775</v>
      </c>
      <c r="AA181" s="44">
        <v>506241.77078415453</v>
      </c>
      <c r="AB181" s="45">
        <v>2.1109347434588869E-2</v>
      </c>
      <c r="AC181" s="2">
        <v>177</v>
      </c>
    </row>
    <row r="182" spans="1:29" x14ac:dyDescent="0.3">
      <c r="A182" s="1">
        <v>796</v>
      </c>
      <c r="B182" t="s">
        <v>210</v>
      </c>
      <c r="C182" s="4">
        <v>1560522.1350150853</v>
      </c>
      <c r="D182" s="4">
        <v>2402054.6353945434</v>
      </c>
      <c r="E182" s="4">
        <v>0</v>
      </c>
      <c r="F182" s="4">
        <v>55674703.868215308</v>
      </c>
      <c r="G182" s="4">
        <v>59637281.620270006</v>
      </c>
      <c r="H182" s="4">
        <v>1604974.0250724761</v>
      </c>
      <c r="I182" s="4">
        <v>6869625.8672413891</v>
      </c>
      <c r="J182" s="4">
        <v>0</v>
      </c>
      <c r="K182" s="4">
        <v>52431751.538853876</v>
      </c>
      <c r="L182" s="4">
        <v>60906351.431167744</v>
      </c>
      <c r="M182" s="2">
        <v>53776.498008514049</v>
      </c>
      <c r="N182" s="2">
        <v>636253.05153290101</v>
      </c>
      <c r="O182" s="2">
        <v>0</v>
      </c>
      <c r="P182" s="2">
        <v>283861.16053758562</v>
      </c>
      <c r="Q182" s="44">
        <v>973890.71007900068</v>
      </c>
      <c r="R182" s="44">
        <v>-9324.6079511232601</v>
      </c>
      <c r="S182" s="44">
        <v>3831318.1803139448</v>
      </c>
      <c r="T182" s="44">
        <v>0</v>
      </c>
      <c r="U182" s="44">
        <v>-3526813.4898990169</v>
      </c>
      <c r="V182" s="44">
        <v>295179.10081873706</v>
      </c>
      <c r="W182" s="44">
        <v>44451.890057390789</v>
      </c>
      <c r="X182" s="44">
        <v>4467571.2318468457</v>
      </c>
      <c r="Y182" s="44">
        <v>0</v>
      </c>
      <c r="Z182" s="44">
        <v>-3242952.3293614313</v>
      </c>
      <c r="AA182" s="44">
        <v>1269069.8108977377</v>
      </c>
      <c r="AB182" s="45">
        <v>2.1279806463653364E-2</v>
      </c>
      <c r="AC182" s="2">
        <v>176</v>
      </c>
    </row>
    <row r="183" spans="1:29" x14ac:dyDescent="0.3">
      <c r="A183" s="1">
        <v>293</v>
      </c>
      <c r="B183" t="s">
        <v>75</v>
      </c>
      <c r="C183" s="4">
        <v>0</v>
      </c>
      <c r="D183" s="4">
        <v>213957.01695651395</v>
      </c>
      <c r="E183" s="4">
        <v>4959085.1865132805</v>
      </c>
      <c r="F183" s="4">
        <v>0</v>
      </c>
      <c r="G183" s="4">
        <v>5173042.2034697942</v>
      </c>
      <c r="H183" s="4">
        <v>13.91069490346578</v>
      </c>
      <c r="I183" s="4">
        <v>301674.22930452548</v>
      </c>
      <c r="J183" s="4">
        <v>4982135.2397839725</v>
      </c>
      <c r="K183" s="4">
        <v>2529.4267856401593</v>
      </c>
      <c r="L183" s="4">
        <v>5286352.8065690417</v>
      </c>
      <c r="M183" s="2">
        <v>0</v>
      </c>
      <c r="N183" s="2">
        <v>56672.651375017049</v>
      </c>
      <c r="O183" s="2">
        <v>-289304.54620627983</v>
      </c>
      <c r="P183" s="2">
        <v>0</v>
      </c>
      <c r="Q183" s="44">
        <v>-232631.89483126279</v>
      </c>
      <c r="R183" s="44">
        <v>13.91069490346578</v>
      </c>
      <c r="S183" s="44">
        <v>31044.560972994477</v>
      </c>
      <c r="T183" s="44">
        <v>312354.59947697184</v>
      </c>
      <c r="U183" s="44">
        <v>2529.4267856401593</v>
      </c>
      <c r="V183" s="44">
        <v>345942.4979305102</v>
      </c>
      <c r="W183" s="44">
        <v>13.91069490346578</v>
      </c>
      <c r="X183" s="44">
        <v>87717.212348011526</v>
      </c>
      <c r="Y183" s="44">
        <v>23050.053270692006</v>
      </c>
      <c r="Z183" s="44">
        <v>2529.4267856401593</v>
      </c>
      <c r="AA183" s="44">
        <v>113310.60309924744</v>
      </c>
      <c r="AB183" s="45">
        <v>2.1904055416993289E-2</v>
      </c>
      <c r="AC183" s="2">
        <v>175</v>
      </c>
    </row>
    <row r="184" spans="1:29" x14ac:dyDescent="0.3">
      <c r="A184" s="1">
        <v>938</v>
      </c>
      <c r="B184" t="s">
        <v>243</v>
      </c>
      <c r="C184" s="4">
        <v>4263.7188431822615</v>
      </c>
      <c r="D184" s="4">
        <v>136725.73757966311</v>
      </c>
      <c r="E184" s="4">
        <v>2653483.7738649612</v>
      </c>
      <c r="F184" s="4">
        <v>515538.62835060904</v>
      </c>
      <c r="G184" s="4">
        <v>3310011.858638416</v>
      </c>
      <c r="H184" s="4">
        <v>2020.9148429201498</v>
      </c>
      <c r="I184" s="4">
        <v>245639.89866452047</v>
      </c>
      <c r="J184" s="4">
        <v>2722119.8554392606</v>
      </c>
      <c r="K184" s="4">
        <v>416624.61261622648</v>
      </c>
      <c r="L184" s="4">
        <v>3386405.2815629281</v>
      </c>
      <c r="M184" s="2">
        <v>146.93022465653024</v>
      </c>
      <c r="N184" s="2">
        <v>36215.732346928329</v>
      </c>
      <c r="O184" s="2">
        <v>-154799.70401627093</v>
      </c>
      <c r="P184" s="2">
        <v>2628.5077993761047</v>
      </c>
      <c r="Q184" s="44">
        <v>-115808.53364530996</v>
      </c>
      <c r="R184" s="44">
        <v>-2389.7342249186422</v>
      </c>
      <c r="S184" s="44">
        <v>72698.428737929033</v>
      </c>
      <c r="T184" s="44">
        <v>223435.7855905703</v>
      </c>
      <c r="U184" s="44">
        <v>-101542.52353375866</v>
      </c>
      <c r="V184" s="44">
        <v>192201.95656982204</v>
      </c>
      <c r="W184" s="44">
        <v>-2242.8040002621119</v>
      </c>
      <c r="X184" s="44">
        <v>108914.16108485736</v>
      </c>
      <c r="Y184" s="44">
        <v>68636.081574299373</v>
      </c>
      <c r="Z184" s="44">
        <v>-98914.015734382556</v>
      </c>
      <c r="AA184" s="44">
        <v>76393.422924512066</v>
      </c>
      <c r="AB184" s="45">
        <v>2.3079501278867546E-2</v>
      </c>
      <c r="AC184" s="2">
        <v>174</v>
      </c>
    </row>
    <row r="185" spans="1:29" x14ac:dyDescent="0.3">
      <c r="A185" s="1">
        <v>160</v>
      </c>
      <c r="B185" t="s">
        <v>28</v>
      </c>
      <c r="C185" s="4">
        <v>320032.60119943775</v>
      </c>
      <c r="D185" s="4">
        <v>510067.50678667967</v>
      </c>
      <c r="E185" s="4">
        <v>0</v>
      </c>
      <c r="F185" s="4">
        <v>11822319.515427209</v>
      </c>
      <c r="G185" s="4">
        <v>12652419.623413328</v>
      </c>
      <c r="H185" s="4">
        <v>237365.03208294572</v>
      </c>
      <c r="I185" s="4">
        <v>1408542.0164959847</v>
      </c>
      <c r="J185" s="4">
        <v>0</v>
      </c>
      <c r="K185" s="4">
        <v>11301662.950843889</v>
      </c>
      <c r="L185" s="4">
        <v>12947569.999422818</v>
      </c>
      <c r="M185" s="2">
        <v>11028.509083528485</v>
      </c>
      <c r="N185" s="2">
        <v>135106.0058746326</v>
      </c>
      <c r="O185" s="2">
        <v>0</v>
      </c>
      <c r="P185" s="2">
        <v>60276.878092407722</v>
      </c>
      <c r="Q185" s="44">
        <v>206411.39305056879</v>
      </c>
      <c r="R185" s="44">
        <v>-93696.078200020507</v>
      </c>
      <c r="S185" s="44">
        <v>763368.50383467251</v>
      </c>
      <c r="T185" s="44">
        <v>0</v>
      </c>
      <c r="U185" s="44">
        <v>-580933.44267572789</v>
      </c>
      <c r="V185" s="44">
        <v>88738.982958921551</v>
      </c>
      <c r="W185" s="44">
        <v>-82667.569116492028</v>
      </c>
      <c r="X185" s="44">
        <v>898474.50970930513</v>
      </c>
      <c r="Y185" s="44">
        <v>0</v>
      </c>
      <c r="Z185" s="44">
        <v>-520656.56458332017</v>
      </c>
      <c r="AA185" s="44">
        <v>295150.37600949034</v>
      </c>
      <c r="AB185" s="45">
        <v>2.332758356064274E-2</v>
      </c>
      <c r="AC185" s="2">
        <v>173</v>
      </c>
    </row>
    <row r="186" spans="1:29" x14ac:dyDescent="0.3">
      <c r="A186" s="1">
        <v>1892</v>
      </c>
      <c r="B186" t="s">
        <v>309</v>
      </c>
      <c r="C186" s="4">
        <v>13212.656240221417</v>
      </c>
      <c r="D186" s="4">
        <v>339211.87000910164</v>
      </c>
      <c r="E186" s="4">
        <v>0</v>
      </c>
      <c r="F186" s="4">
        <v>7862235.9929120801</v>
      </c>
      <c r="G186" s="4">
        <v>8214660.5191614041</v>
      </c>
      <c r="H186" s="4">
        <v>12420.263306665765</v>
      </c>
      <c r="I186" s="4">
        <v>510215.21434379631</v>
      </c>
      <c r="J186" s="4">
        <v>0</v>
      </c>
      <c r="K186" s="4">
        <v>7885912.0825875774</v>
      </c>
      <c r="L186" s="4">
        <v>8408547.5602380391</v>
      </c>
      <c r="M186" s="2">
        <v>455.31579850520933</v>
      </c>
      <c r="N186" s="2">
        <v>89849.991015721811</v>
      </c>
      <c r="O186" s="2">
        <v>0</v>
      </c>
      <c r="P186" s="2">
        <v>40086.130294489543</v>
      </c>
      <c r="Q186" s="44">
        <v>130391.43710871656</v>
      </c>
      <c r="R186" s="44">
        <v>-1247.7087320608607</v>
      </c>
      <c r="S186" s="44">
        <v>81153.353318972862</v>
      </c>
      <c r="T186" s="44">
        <v>0</v>
      </c>
      <c r="U186" s="44">
        <v>-16410.04061899228</v>
      </c>
      <c r="V186" s="44">
        <v>63495.603967918447</v>
      </c>
      <c r="W186" s="44">
        <v>-792.39293355565133</v>
      </c>
      <c r="X186" s="44">
        <v>171003.34433469467</v>
      </c>
      <c r="Y186" s="44">
        <v>0</v>
      </c>
      <c r="Z186" s="44">
        <v>23676.089675497264</v>
      </c>
      <c r="AA186" s="44">
        <v>193887.04107663501</v>
      </c>
      <c r="AB186" s="45">
        <v>2.3602562835600662E-2</v>
      </c>
      <c r="AC186" s="2">
        <v>172</v>
      </c>
    </row>
    <row r="187" spans="1:29" x14ac:dyDescent="0.3">
      <c r="A187" s="1">
        <v>1719</v>
      </c>
      <c r="B187" t="s">
        <v>287</v>
      </c>
      <c r="C187" s="4">
        <v>16559.397450124947</v>
      </c>
      <c r="D187" s="4">
        <v>130109.67563909435</v>
      </c>
      <c r="E187" s="4">
        <v>1319217.6508028302</v>
      </c>
      <c r="F187" s="4">
        <v>1696457.9940628877</v>
      </c>
      <c r="G187" s="4">
        <v>3162344.7179549378</v>
      </c>
      <c r="H187" s="4">
        <v>10885.670773664395</v>
      </c>
      <c r="I187" s="4">
        <v>336761.95991408027</v>
      </c>
      <c r="J187" s="4">
        <v>1206465.8433766051</v>
      </c>
      <c r="K187" s="4">
        <v>1683243.9515684752</v>
      </c>
      <c r="L187" s="4">
        <v>3237357.4256328251</v>
      </c>
      <c r="M187" s="2">
        <v>570.64644199374231</v>
      </c>
      <c r="N187" s="2">
        <v>34463.278619694043</v>
      </c>
      <c r="O187" s="2">
        <v>-76960.900944145396</v>
      </c>
      <c r="P187" s="2">
        <v>8649.5033029331953</v>
      </c>
      <c r="Q187" s="44">
        <v>-33277.472579524416</v>
      </c>
      <c r="R187" s="44">
        <v>-6244.3731184542939</v>
      </c>
      <c r="S187" s="44">
        <v>172189.0056552919</v>
      </c>
      <c r="T187" s="44">
        <v>-35790.906482079765</v>
      </c>
      <c r="U187" s="44">
        <v>-21863.545797345709</v>
      </c>
      <c r="V187" s="44">
        <v>108290.1802574117</v>
      </c>
      <c r="W187" s="44">
        <v>-5673.726676460552</v>
      </c>
      <c r="X187" s="44">
        <v>206652.28427498596</v>
      </c>
      <c r="Y187" s="44">
        <v>-112751.80742622516</v>
      </c>
      <c r="Z187" s="44">
        <v>-13214.042494412513</v>
      </c>
      <c r="AA187" s="44">
        <v>75012.707677887287</v>
      </c>
      <c r="AB187" s="45">
        <v>2.3720597963904893E-2</v>
      </c>
      <c r="AC187" s="2">
        <v>171</v>
      </c>
    </row>
    <row r="188" spans="1:29" x14ac:dyDescent="0.3">
      <c r="A188" s="1">
        <v>119</v>
      </c>
      <c r="B188" t="s">
        <v>21</v>
      </c>
      <c r="C188" s="4">
        <v>63298.455264580793</v>
      </c>
      <c r="D188" s="4">
        <v>452631.23830187839</v>
      </c>
      <c r="E188" s="4">
        <v>2506021.2950810269</v>
      </c>
      <c r="F188" s="4">
        <v>7985043.2222010698</v>
      </c>
      <c r="G188" s="4">
        <v>11006994.210848557</v>
      </c>
      <c r="H188" s="4">
        <v>46015.585119599862</v>
      </c>
      <c r="I188" s="4">
        <v>452678.94254142942</v>
      </c>
      <c r="J188" s="4">
        <v>2404935.5080615059</v>
      </c>
      <c r="K188" s="4">
        <v>8364685.8151261443</v>
      </c>
      <c r="L188" s="4">
        <v>11268315.850848678</v>
      </c>
      <c r="M188" s="2">
        <v>2181.3014869185681</v>
      </c>
      <c r="N188" s="2">
        <v>119892.36312328221</v>
      </c>
      <c r="O188" s="2">
        <v>-146196.99527009702</v>
      </c>
      <c r="P188" s="2">
        <v>40712.271076682009</v>
      </c>
      <c r="Q188" s="44">
        <v>16588.940416785772</v>
      </c>
      <c r="R188" s="44">
        <v>-19464.171631899499</v>
      </c>
      <c r="S188" s="44">
        <v>-119844.65888373117</v>
      </c>
      <c r="T188" s="44">
        <v>45111.208250576019</v>
      </c>
      <c r="U188" s="44">
        <v>338930.32184839249</v>
      </c>
      <c r="V188" s="44">
        <v>244732.6995833359</v>
      </c>
      <c r="W188" s="44">
        <v>-17282.87014498093</v>
      </c>
      <c r="X188" s="44">
        <v>47.704239551036153</v>
      </c>
      <c r="Y188" s="44">
        <v>-101085.787019521</v>
      </c>
      <c r="Z188" s="44">
        <v>379642.59292507451</v>
      </c>
      <c r="AA188" s="44">
        <v>261321.64000012167</v>
      </c>
      <c r="AB188" s="45">
        <v>2.374141704758612E-2</v>
      </c>
      <c r="AC188" s="2">
        <v>170</v>
      </c>
    </row>
    <row r="189" spans="1:29" x14ac:dyDescent="0.3">
      <c r="A189" s="1">
        <v>166</v>
      </c>
      <c r="B189" t="s">
        <v>31</v>
      </c>
      <c r="C189" s="4">
        <v>214337.25144872023</v>
      </c>
      <c r="D189" s="4">
        <v>492642.00495732389</v>
      </c>
      <c r="E189" s="4">
        <v>0</v>
      </c>
      <c r="F189" s="4">
        <v>11418432.093463939</v>
      </c>
      <c r="G189" s="4">
        <v>12125411.349869983</v>
      </c>
      <c r="H189" s="4">
        <v>249785.29538961148</v>
      </c>
      <c r="I189" s="4">
        <v>1454599.3967752792</v>
      </c>
      <c r="J189" s="4">
        <v>0</v>
      </c>
      <c r="K189" s="4">
        <v>10716181.777395496</v>
      </c>
      <c r="L189" s="4">
        <v>12420566.469560387</v>
      </c>
      <c r="M189" s="2">
        <v>7386.1860188039273</v>
      </c>
      <c r="N189" s="2">
        <v>130490.36202122012</v>
      </c>
      <c r="O189" s="2">
        <v>0</v>
      </c>
      <c r="P189" s="2">
        <v>58217.631354492332</v>
      </c>
      <c r="Q189" s="44">
        <v>196094.17939451637</v>
      </c>
      <c r="R189" s="44">
        <v>28061.857922087322</v>
      </c>
      <c r="S189" s="44">
        <v>831467.02979673515</v>
      </c>
      <c r="T189" s="44">
        <v>0</v>
      </c>
      <c r="U189" s="44">
        <v>-760467.94742293493</v>
      </c>
      <c r="V189" s="44">
        <v>99060.940295886976</v>
      </c>
      <c r="W189" s="44">
        <v>35448.04394089125</v>
      </c>
      <c r="X189" s="44">
        <v>961957.3918179553</v>
      </c>
      <c r="Y189" s="44">
        <v>0</v>
      </c>
      <c r="Z189" s="44">
        <v>-702250.31606844254</v>
      </c>
      <c r="AA189" s="44">
        <v>295155.11969040334</v>
      </c>
      <c r="AB189" s="45">
        <v>2.4341864467432538E-2</v>
      </c>
      <c r="AC189" s="2">
        <v>169</v>
      </c>
    </row>
    <row r="190" spans="1:29" x14ac:dyDescent="0.3">
      <c r="A190" s="1">
        <v>1895</v>
      </c>
      <c r="B190" t="s">
        <v>311</v>
      </c>
      <c r="C190" s="4">
        <v>376091.25304402184</v>
      </c>
      <c r="D190" s="4">
        <v>779287.98295546521</v>
      </c>
      <c r="E190" s="4">
        <v>1481225.5152248857</v>
      </c>
      <c r="F190" s="4">
        <v>16581072.918706441</v>
      </c>
      <c r="G190" s="4">
        <v>19217678.651420787</v>
      </c>
      <c r="H190" s="4">
        <v>354637.26862682437</v>
      </c>
      <c r="I190" s="4">
        <v>1317809.9442606864</v>
      </c>
      <c r="J190" s="4">
        <v>1412651.6400636116</v>
      </c>
      <c r="K190" s="4">
        <v>16601876.800929226</v>
      </c>
      <c r="L190" s="4">
        <v>19686975.653880347</v>
      </c>
      <c r="M190" s="2">
        <v>12960.322744890691</v>
      </c>
      <c r="N190" s="2">
        <v>206416.76915766479</v>
      </c>
      <c r="O190" s="2">
        <v>-86412.162605456993</v>
      </c>
      <c r="P190" s="2">
        <v>84539.697109182307</v>
      </c>
      <c r="Q190" s="44">
        <v>217504.62640628079</v>
      </c>
      <c r="R190" s="44">
        <v>-34414.30716208816</v>
      </c>
      <c r="S190" s="44">
        <v>332105.1921475564</v>
      </c>
      <c r="T190" s="44">
        <v>17838.28744418289</v>
      </c>
      <c r="U190" s="44">
        <v>-63735.814886397624</v>
      </c>
      <c r="V190" s="44">
        <v>251792.3760532788</v>
      </c>
      <c r="W190" s="44">
        <v>-21453.984417197469</v>
      </c>
      <c r="X190" s="44">
        <v>538521.96130522119</v>
      </c>
      <c r="Y190" s="44">
        <v>-68573.875161274103</v>
      </c>
      <c r="Z190" s="44">
        <v>20803.882222784683</v>
      </c>
      <c r="AA190" s="44">
        <v>469297.00245955959</v>
      </c>
      <c r="AB190" s="45">
        <v>2.4420067114862692E-2</v>
      </c>
      <c r="AC190" s="2">
        <v>168</v>
      </c>
    </row>
    <row r="191" spans="1:29" x14ac:dyDescent="0.3">
      <c r="A191" s="1">
        <v>893</v>
      </c>
      <c r="B191" t="s">
        <v>237</v>
      </c>
      <c r="C191" s="4">
        <v>0</v>
      </c>
      <c r="D191" s="4">
        <v>99454.033935027139</v>
      </c>
      <c r="E191" s="4">
        <v>2305140.6934058331</v>
      </c>
      <c r="F191" s="4">
        <v>0</v>
      </c>
      <c r="G191" s="4">
        <v>2404594.7273408603</v>
      </c>
      <c r="H191" s="4">
        <v>0</v>
      </c>
      <c r="I191" s="4">
        <v>304742.57262334198</v>
      </c>
      <c r="J191" s="4">
        <v>2158751.1199316941</v>
      </c>
      <c r="K191" s="4">
        <v>0</v>
      </c>
      <c r="L191" s="4">
        <v>2463493.6925550359</v>
      </c>
      <c r="M191" s="2">
        <v>0</v>
      </c>
      <c r="N191" s="2">
        <v>26343.252832808339</v>
      </c>
      <c r="O191" s="2">
        <v>-134477.964617561</v>
      </c>
      <c r="P191" s="2">
        <v>0</v>
      </c>
      <c r="Q191" s="44">
        <v>-108134.71178475265</v>
      </c>
      <c r="R191" s="44">
        <v>0</v>
      </c>
      <c r="S191" s="44">
        <v>178945.28585550652</v>
      </c>
      <c r="T191" s="44">
        <v>-11911.608856577979</v>
      </c>
      <c r="U191" s="44">
        <v>0</v>
      </c>
      <c r="V191" s="44">
        <v>167033.67699892831</v>
      </c>
      <c r="W191" s="44">
        <v>0</v>
      </c>
      <c r="X191" s="44">
        <v>205288.53868831485</v>
      </c>
      <c r="Y191" s="44">
        <v>-146389.57347413898</v>
      </c>
      <c r="Z191" s="44">
        <v>0</v>
      </c>
      <c r="AA191" s="44">
        <v>58898.965214175638</v>
      </c>
      <c r="AB191" s="45">
        <v>2.4494341830030342E-2</v>
      </c>
      <c r="AC191" s="2">
        <v>167</v>
      </c>
    </row>
    <row r="192" spans="1:29" x14ac:dyDescent="0.3">
      <c r="A192" s="1">
        <v>603</v>
      </c>
      <c r="B192" t="s">
        <v>167</v>
      </c>
      <c r="C192" s="4">
        <v>102767.26495159935</v>
      </c>
      <c r="D192" s="4">
        <v>909848.22345291998</v>
      </c>
      <c r="E192" s="4">
        <v>0</v>
      </c>
      <c r="F192" s="4">
        <v>21088417.248861961</v>
      </c>
      <c r="G192" s="4">
        <v>22101032.737266481</v>
      </c>
      <c r="H192" s="4">
        <v>102122.16496591852</v>
      </c>
      <c r="I192" s="4">
        <v>799741.76931153657</v>
      </c>
      <c r="J192" s="4">
        <v>0</v>
      </c>
      <c r="K192" s="4">
        <v>21749345.157151926</v>
      </c>
      <c r="L192" s="4">
        <v>22651209.091429383</v>
      </c>
      <c r="M192" s="2">
        <v>3541.4195640081034</v>
      </c>
      <c r="N192" s="2">
        <v>240999.39280049907</v>
      </c>
      <c r="O192" s="2">
        <v>0</v>
      </c>
      <c r="P192" s="2">
        <v>107520.69033599849</v>
      </c>
      <c r="Q192" s="44">
        <v>352061.50270050566</v>
      </c>
      <c r="R192" s="44">
        <v>-4186.5195496889373</v>
      </c>
      <c r="S192" s="44">
        <v>-351105.84694188251</v>
      </c>
      <c r="T192" s="44">
        <v>0</v>
      </c>
      <c r="U192" s="44">
        <v>553407.2179539667</v>
      </c>
      <c r="V192" s="44">
        <v>198114.85146239598</v>
      </c>
      <c r="W192" s="44">
        <v>-645.09998568083392</v>
      </c>
      <c r="X192" s="44">
        <v>-110106.45414138344</v>
      </c>
      <c r="Y192" s="44">
        <v>0</v>
      </c>
      <c r="Z192" s="44">
        <v>660927.90828996524</v>
      </c>
      <c r="AA192" s="44">
        <v>550176.35416290164</v>
      </c>
      <c r="AB192" s="45">
        <v>2.4893694367286341E-2</v>
      </c>
      <c r="AC192" s="2">
        <v>166</v>
      </c>
    </row>
    <row r="193" spans="1:29" x14ac:dyDescent="0.3">
      <c r="A193" s="1">
        <v>753</v>
      </c>
      <c r="B193" t="s">
        <v>196</v>
      </c>
      <c r="C193" s="4">
        <v>0</v>
      </c>
      <c r="D193" s="4">
        <v>258220.64413232676</v>
      </c>
      <c r="E193" s="4">
        <v>2593199.0517691025</v>
      </c>
      <c r="F193" s="4">
        <v>3391826.302313135</v>
      </c>
      <c r="G193" s="4">
        <v>6243245.9982145643</v>
      </c>
      <c r="H193" s="4">
        <v>8399.410065521166</v>
      </c>
      <c r="I193" s="4">
        <v>687900.33303570375</v>
      </c>
      <c r="J193" s="4">
        <v>2351949.1162882098</v>
      </c>
      <c r="K193" s="4">
        <v>3352949.8431725367</v>
      </c>
      <c r="L193" s="4">
        <v>6401198.7025619717</v>
      </c>
      <c r="M193" s="2">
        <v>0</v>
      </c>
      <c r="N193" s="2">
        <v>68397.142336855526</v>
      </c>
      <c r="O193" s="2">
        <v>-151282.79645909774</v>
      </c>
      <c r="P193" s="2">
        <v>17293.450770668242</v>
      </c>
      <c r="Q193" s="44">
        <v>-65592.20335157396</v>
      </c>
      <c r="R193" s="44">
        <v>8399.410065521166</v>
      </c>
      <c r="S193" s="44">
        <v>361282.54656652146</v>
      </c>
      <c r="T193" s="44">
        <v>-89967.139021794923</v>
      </c>
      <c r="U193" s="44">
        <v>-56169.90991126655</v>
      </c>
      <c r="V193" s="44">
        <v>223544.90769898141</v>
      </c>
      <c r="W193" s="44">
        <v>8399.410065521166</v>
      </c>
      <c r="X193" s="44">
        <v>429679.68890337698</v>
      </c>
      <c r="Y193" s="44">
        <v>-241249.93548089266</v>
      </c>
      <c r="Z193" s="44">
        <v>-38876.459140598308</v>
      </c>
      <c r="AA193" s="44">
        <v>157952.70434740745</v>
      </c>
      <c r="AB193" s="45">
        <v>2.5299772649128124E-2</v>
      </c>
      <c r="AC193" s="2">
        <v>165</v>
      </c>
    </row>
    <row r="194" spans="1:29" x14ac:dyDescent="0.3">
      <c r="A194" s="1">
        <v>1586</v>
      </c>
      <c r="B194" t="s">
        <v>260</v>
      </c>
      <c r="C194" s="4">
        <v>29176.048369051958</v>
      </c>
      <c r="D194" s="4">
        <v>172583.01132438242</v>
      </c>
      <c r="E194" s="4">
        <v>1811213.4795127015</v>
      </c>
      <c r="F194" s="4">
        <v>2188907.0450529773</v>
      </c>
      <c r="G194" s="4">
        <v>4201879.5842591133</v>
      </c>
      <c r="H194" s="4">
        <v>16090.037105008609</v>
      </c>
      <c r="I194" s="4">
        <v>466870.03039095592</v>
      </c>
      <c r="J194" s="4">
        <v>1708497.320701967</v>
      </c>
      <c r="K194" s="4">
        <v>2117468.8284504646</v>
      </c>
      <c r="L194" s="4">
        <v>4308926.2166483961</v>
      </c>
      <c r="M194" s="2">
        <v>1005.4235513932424</v>
      </c>
      <c r="N194" s="2">
        <v>45713.559541845949</v>
      </c>
      <c r="O194" s="2">
        <v>-105663.09592708103</v>
      </c>
      <c r="P194" s="2">
        <v>11160.287364767855</v>
      </c>
      <c r="Q194" s="44">
        <v>-47783.825469073978</v>
      </c>
      <c r="R194" s="44">
        <v>-14091.434815436591</v>
      </c>
      <c r="S194" s="44">
        <v>248573.45952472751</v>
      </c>
      <c r="T194" s="44">
        <v>2946.9371163465112</v>
      </c>
      <c r="U194" s="44">
        <v>-82598.503967280485</v>
      </c>
      <c r="V194" s="44">
        <v>154830.45785835679</v>
      </c>
      <c r="W194" s="44">
        <v>-13086.011264043349</v>
      </c>
      <c r="X194" s="44">
        <v>294287.01906657347</v>
      </c>
      <c r="Y194" s="44">
        <v>-102716.15881073452</v>
      </c>
      <c r="Z194" s="44">
        <v>-71438.216602512635</v>
      </c>
      <c r="AA194" s="44">
        <v>107046.63238928281</v>
      </c>
      <c r="AB194" s="45">
        <v>2.5475892453057425E-2</v>
      </c>
      <c r="AC194" s="2">
        <v>164</v>
      </c>
    </row>
    <row r="195" spans="1:29" x14ac:dyDescent="0.3">
      <c r="A195" s="1">
        <v>888</v>
      </c>
      <c r="B195" t="s">
        <v>235</v>
      </c>
      <c r="C195" s="4">
        <v>100.90686589915357</v>
      </c>
      <c r="D195" s="4">
        <v>148264.14845329174</v>
      </c>
      <c r="E195" s="4">
        <v>3306164.9219640563</v>
      </c>
      <c r="F195" s="4">
        <v>130294.19839824978</v>
      </c>
      <c r="G195" s="4">
        <v>3584824.1756814974</v>
      </c>
      <c r="H195" s="4">
        <v>48.301023970366899</v>
      </c>
      <c r="I195" s="4">
        <v>118779.05076506882</v>
      </c>
      <c r="J195" s="4">
        <v>3433478.9827615451</v>
      </c>
      <c r="K195" s="4">
        <v>123877.35533035021</v>
      </c>
      <c r="L195" s="4">
        <v>3676183.6898809345</v>
      </c>
      <c r="M195" s="2">
        <v>3.4773091334707469</v>
      </c>
      <c r="N195" s="2">
        <v>39272.011342422862</v>
      </c>
      <c r="O195" s="2">
        <v>-192876.00564579866</v>
      </c>
      <c r="P195" s="2">
        <v>664.31358945685588</v>
      </c>
      <c r="Q195" s="44">
        <v>-152936.20340478545</v>
      </c>
      <c r="R195" s="44">
        <v>-56.083151062257421</v>
      </c>
      <c r="S195" s="44">
        <v>-68757.109030645777</v>
      </c>
      <c r="T195" s="44">
        <v>320190.06644328742</v>
      </c>
      <c r="U195" s="44">
        <v>-7081.1566573564205</v>
      </c>
      <c r="V195" s="44">
        <v>244295.71760422256</v>
      </c>
      <c r="W195" s="44">
        <v>-52.605841928786674</v>
      </c>
      <c r="X195" s="44">
        <v>-29485.097688222915</v>
      </c>
      <c r="Y195" s="44">
        <v>127314.06079748875</v>
      </c>
      <c r="Z195" s="44">
        <v>-6416.8430678995646</v>
      </c>
      <c r="AA195" s="44">
        <v>91359.514199437108</v>
      </c>
      <c r="AB195" s="45">
        <v>2.5485075340429798E-2</v>
      </c>
      <c r="AC195" s="2">
        <v>163</v>
      </c>
    </row>
    <row r="196" spans="1:29" x14ac:dyDescent="0.3">
      <c r="A196" s="1">
        <v>200</v>
      </c>
      <c r="B196" t="s">
        <v>43</v>
      </c>
      <c r="C196" s="4">
        <v>1837943.8184073207</v>
      </c>
      <c r="D196" s="4">
        <v>2055750.4406512862</v>
      </c>
      <c r="E196" s="4">
        <v>0</v>
      </c>
      <c r="F196" s="4">
        <v>47648082.322413236</v>
      </c>
      <c r="G196" s="4">
        <v>51541776.581471846</v>
      </c>
      <c r="H196" s="4">
        <v>1653275.0490428428</v>
      </c>
      <c r="I196" s="4">
        <v>3103326.3003106825</v>
      </c>
      <c r="J196" s="4">
        <v>0</v>
      </c>
      <c r="K196" s="4">
        <v>48115500.354861841</v>
      </c>
      <c r="L196" s="4">
        <v>52872101.70421537</v>
      </c>
      <c r="M196" s="2">
        <v>63336.610146440842</v>
      </c>
      <c r="N196" s="2">
        <v>544524.45493174565</v>
      </c>
      <c r="O196" s="2">
        <v>0</v>
      </c>
      <c r="P196" s="2">
        <v>242936.89962762987</v>
      </c>
      <c r="Q196" s="44">
        <v>850797.96470581635</v>
      </c>
      <c r="R196" s="44">
        <v>-248005.37951091869</v>
      </c>
      <c r="S196" s="44">
        <v>503051.40472765069</v>
      </c>
      <c r="T196" s="44">
        <v>0</v>
      </c>
      <c r="U196" s="44">
        <v>224481.13282097483</v>
      </c>
      <c r="V196" s="44">
        <v>479527.15803770826</v>
      </c>
      <c r="W196" s="44">
        <v>-184668.76936447783</v>
      </c>
      <c r="X196" s="44">
        <v>1047575.8596593963</v>
      </c>
      <c r="Y196" s="44">
        <v>0</v>
      </c>
      <c r="Z196" s="44">
        <v>467418.0324486047</v>
      </c>
      <c r="AA196" s="44">
        <v>1330325.1227435246</v>
      </c>
      <c r="AB196" s="45">
        <v>2.5810618317369909E-2</v>
      </c>
      <c r="AC196" s="2">
        <v>162</v>
      </c>
    </row>
    <row r="197" spans="1:29" x14ac:dyDescent="0.3">
      <c r="A197" s="1">
        <v>1896</v>
      </c>
      <c r="B197" t="s">
        <v>312</v>
      </c>
      <c r="C197" s="4">
        <v>5857.7668402386043</v>
      </c>
      <c r="D197" s="4">
        <v>133512.10381512108</v>
      </c>
      <c r="E197" s="4">
        <v>2184695.1459603403</v>
      </c>
      <c r="F197" s="4">
        <v>909841.81135926628</v>
      </c>
      <c r="G197" s="4">
        <v>3233906.8279749663</v>
      </c>
      <c r="H197" s="4">
        <v>0</v>
      </c>
      <c r="I197" s="4">
        <v>455383.08124362177</v>
      </c>
      <c r="J197" s="4">
        <v>1973122.5135186871</v>
      </c>
      <c r="K197" s="4">
        <v>889441.06088407745</v>
      </c>
      <c r="L197" s="4">
        <v>3317946.6556463866</v>
      </c>
      <c r="M197" s="2">
        <v>201.86204331884454</v>
      </c>
      <c r="N197" s="2">
        <v>35364.509290187496</v>
      </c>
      <c r="O197" s="2">
        <v>-127451.37742743753</v>
      </c>
      <c r="P197" s="2">
        <v>4638.8886609867723</v>
      </c>
      <c r="Q197" s="44">
        <v>-87246.117432944404</v>
      </c>
      <c r="R197" s="44">
        <v>-6059.6288835574487</v>
      </c>
      <c r="S197" s="44">
        <v>286506.46813831315</v>
      </c>
      <c r="T197" s="44">
        <v>-84121.25501421564</v>
      </c>
      <c r="U197" s="44">
        <v>-25039.639136175607</v>
      </c>
      <c r="V197" s="44">
        <v>171285.94510436471</v>
      </c>
      <c r="W197" s="44">
        <v>-5857.7668402386043</v>
      </c>
      <c r="X197" s="44">
        <v>321870.97742850066</v>
      </c>
      <c r="Y197" s="44">
        <v>-211572.63244165317</v>
      </c>
      <c r="Z197" s="44">
        <v>-20400.750475188834</v>
      </c>
      <c r="AA197" s="44">
        <v>84039.827671420295</v>
      </c>
      <c r="AB197" s="45">
        <v>2.5987089963270534E-2</v>
      </c>
      <c r="AC197" s="2">
        <v>161</v>
      </c>
    </row>
    <row r="198" spans="1:29" x14ac:dyDescent="0.3">
      <c r="A198" s="1">
        <v>736</v>
      </c>
      <c r="B198" t="s">
        <v>191</v>
      </c>
      <c r="C198" s="4">
        <v>57255.731390884299</v>
      </c>
      <c r="D198" s="4">
        <v>304753.66324766673</v>
      </c>
      <c r="E198" s="4">
        <v>0</v>
      </c>
      <c r="F198" s="4">
        <v>7063565.3760976074</v>
      </c>
      <c r="G198" s="4">
        <v>7425574.7707361588</v>
      </c>
      <c r="H198" s="4">
        <v>40020.848432589686</v>
      </c>
      <c r="I198" s="4">
        <v>279736.54148989869</v>
      </c>
      <c r="J198" s="4">
        <v>0</v>
      </c>
      <c r="K198" s="4">
        <v>7300111.1310057584</v>
      </c>
      <c r="L198" s="4">
        <v>7619868.5209282469</v>
      </c>
      <c r="M198" s="2">
        <v>1973.0657169359154</v>
      </c>
      <c r="N198" s="2">
        <v>80722.746830989316</v>
      </c>
      <c r="O198" s="2">
        <v>0</v>
      </c>
      <c r="P198" s="2">
        <v>36014.055322831628</v>
      </c>
      <c r="Q198" s="44">
        <v>118709.86787075686</v>
      </c>
      <c r="R198" s="44">
        <v>-19207.948675230527</v>
      </c>
      <c r="S198" s="44">
        <v>-105739.86858875735</v>
      </c>
      <c r="T198" s="44">
        <v>0</v>
      </c>
      <c r="U198" s="44">
        <v>200531.69958531938</v>
      </c>
      <c r="V198" s="44">
        <v>75583.882321331213</v>
      </c>
      <c r="W198" s="44">
        <v>-17234.882958294613</v>
      </c>
      <c r="X198" s="44">
        <v>-25017.121757768036</v>
      </c>
      <c r="Y198" s="44">
        <v>0</v>
      </c>
      <c r="Z198" s="44">
        <v>236545.75490815099</v>
      </c>
      <c r="AA198" s="44">
        <v>194293.75019208807</v>
      </c>
      <c r="AB198" s="45">
        <v>2.6165482968105124E-2</v>
      </c>
      <c r="AC198" s="2">
        <v>160</v>
      </c>
    </row>
    <row r="199" spans="1:29" x14ac:dyDescent="0.3">
      <c r="A199" s="1">
        <v>226</v>
      </c>
      <c r="B199" t="s">
        <v>53</v>
      </c>
      <c r="C199" s="4">
        <v>10095.108992140651</v>
      </c>
      <c r="D199" s="4">
        <v>265104.90131564508</v>
      </c>
      <c r="E199" s="4">
        <v>3817343.4025160461</v>
      </c>
      <c r="F199" s="4">
        <v>2327244.9250249201</v>
      </c>
      <c r="G199" s="4">
        <v>6419789.3182419725</v>
      </c>
      <c r="H199" s="4">
        <v>1666.9649392653012</v>
      </c>
      <c r="I199" s="4">
        <v>330646.2230995273</v>
      </c>
      <c r="J199" s="4">
        <v>3902264.7755536716</v>
      </c>
      <c r="K199" s="4">
        <v>2353501.5106744156</v>
      </c>
      <c r="L199" s="4">
        <v>6588079.4742668802</v>
      </c>
      <c r="M199" s="2">
        <v>347.88331189312868</v>
      </c>
      <c r="N199" s="2">
        <v>70220.635264902157</v>
      </c>
      <c r="O199" s="2">
        <v>-222697.28372117842</v>
      </c>
      <c r="P199" s="2">
        <v>11865.612196815386</v>
      </c>
      <c r="Q199" s="44">
        <v>-140263.15294756775</v>
      </c>
      <c r="R199" s="44">
        <v>-8776.0273647684789</v>
      </c>
      <c r="S199" s="44">
        <v>-4679.3134810199408</v>
      </c>
      <c r="T199" s="44">
        <v>307618.65675880399</v>
      </c>
      <c r="U199" s="44">
        <v>14390.973452680093</v>
      </c>
      <c r="V199" s="44">
        <v>308553.30897247547</v>
      </c>
      <c r="W199" s="44">
        <v>-8428.1440528753501</v>
      </c>
      <c r="X199" s="44">
        <v>65541.321783882217</v>
      </c>
      <c r="Y199" s="44">
        <v>84921.37303762557</v>
      </c>
      <c r="Z199" s="44">
        <v>26256.585649495479</v>
      </c>
      <c r="AA199" s="44">
        <v>168290.15602490772</v>
      </c>
      <c r="AB199" s="45">
        <v>2.6214280201798452E-2</v>
      </c>
      <c r="AC199" s="2">
        <v>159</v>
      </c>
    </row>
    <row r="200" spans="1:29" x14ac:dyDescent="0.3">
      <c r="A200" s="1">
        <v>779</v>
      </c>
      <c r="B200" t="s">
        <v>206</v>
      </c>
      <c r="C200" s="4">
        <v>19567.280433555025</v>
      </c>
      <c r="D200" s="4">
        <v>200874.89394378255</v>
      </c>
      <c r="E200" s="4">
        <v>3477624.2160838367</v>
      </c>
      <c r="F200" s="4">
        <v>1178244.1684595107</v>
      </c>
      <c r="G200" s="4">
        <v>4876311.5390489371</v>
      </c>
      <c r="H200" s="4">
        <v>18685.596130250491</v>
      </c>
      <c r="I200" s="4">
        <v>557134.76041908166</v>
      </c>
      <c r="J200" s="4">
        <v>3186161.2663898249</v>
      </c>
      <c r="K200" s="4">
        <v>1242868.4722929257</v>
      </c>
      <c r="L200" s="4">
        <v>5004850.0952320835</v>
      </c>
      <c r="M200" s="2">
        <v>674.29983443133642</v>
      </c>
      <c r="N200" s="2">
        <v>53207.475951972607</v>
      </c>
      <c r="O200" s="2">
        <v>-202878.64754698539</v>
      </c>
      <c r="P200" s="2">
        <v>6007.3558334003319</v>
      </c>
      <c r="Q200" s="44">
        <v>-142989.51592718111</v>
      </c>
      <c r="R200" s="44">
        <v>-1555.9841377358698</v>
      </c>
      <c r="S200" s="44">
        <v>303052.39052332652</v>
      </c>
      <c r="T200" s="44">
        <v>-88584.302147026436</v>
      </c>
      <c r="U200" s="44">
        <v>58616.948000014701</v>
      </c>
      <c r="V200" s="44">
        <v>271528.07211032743</v>
      </c>
      <c r="W200" s="44">
        <v>-881.68430330453339</v>
      </c>
      <c r="X200" s="44">
        <v>356259.86647529912</v>
      </c>
      <c r="Y200" s="44">
        <v>-291462.94969401183</v>
      </c>
      <c r="Z200" s="44">
        <v>64624.303833415033</v>
      </c>
      <c r="AA200" s="44">
        <v>128538.55618314631</v>
      </c>
      <c r="AB200" s="45">
        <v>2.6359791648631239E-2</v>
      </c>
      <c r="AC200" s="2">
        <v>158</v>
      </c>
    </row>
    <row r="201" spans="1:29" x14ac:dyDescent="0.3">
      <c r="A201" s="1">
        <v>626</v>
      </c>
      <c r="B201" t="s">
        <v>173</v>
      </c>
      <c r="C201" s="4">
        <v>3728.8859689035557</v>
      </c>
      <c r="D201" s="4">
        <v>197986.06464742188</v>
      </c>
      <c r="E201" s="4">
        <v>2593193.9268549671</v>
      </c>
      <c r="F201" s="4">
        <v>1995717.3147363476</v>
      </c>
      <c r="G201" s="4">
        <v>4790627.1727193333</v>
      </c>
      <c r="H201" s="4">
        <v>3527.3547790930766</v>
      </c>
      <c r="I201" s="4">
        <v>75606.299971426604</v>
      </c>
      <c r="J201" s="4">
        <v>2773978.4563747938</v>
      </c>
      <c r="K201" s="4">
        <v>2064608.06863748</v>
      </c>
      <c r="L201" s="4">
        <v>4917720.1797627937</v>
      </c>
      <c r="M201" s="2">
        <v>128.49957356021713</v>
      </c>
      <c r="N201" s="2">
        <v>52442.286672726586</v>
      </c>
      <c r="O201" s="2">
        <v>-151282.49748037435</v>
      </c>
      <c r="P201" s="2">
        <v>10175.296745303971</v>
      </c>
      <c r="Q201" s="44">
        <v>-88536.414488783572</v>
      </c>
      <c r="R201" s="44">
        <v>-330.03076337069632</v>
      </c>
      <c r="S201" s="44">
        <v>-174822.05134872187</v>
      </c>
      <c r="T201" s="44">
        <v>332067.02700020099</v>
      </c>
      <c r="U201" s="44">
        <v>58715.457155828408</v>
      </c>
      <c r="V201" s="44">
        <v>215629.42153224396</v>
      </c>
      <c r="W201" s="44">
        <v>-201.53118981047919</v>
      </c>
      <c r="X201" s="44">
        <v>-122379.76467599528</v>
      </c>
      <c r="Y201" s="44">
        <v>180784.52951982664</v>
      </c>
      <c r="Z201" s="44">
        <v>68890.753901132382</v>
      </c>
      <c r="AA201" s="44">
        <v>127093.00704346038</v>
      </c>
      <c r="AB201" s="45">
        <v>2.6529513247702346E-2</v>
      </c>
      <c r="AC201" s="2">
        <v>157</v>
      </c>
    </row>
    <row r="202" spans="1:29" x14ac:dyDescent="0.3">
      <c r="A202" s="1">
        <v>880</v>
      </c>
      <c r="B202" t="s">
        <v>233</v>
      </c>
      <c r="C202" s="4">
        <v>372.28892441525187</v>
      </c>
      <c r="D202" s="4">
        <v>131534.43451197629</v>
      </c>
      <c r="E202" s="4">
        <v>2890415.574432123</v>
      </c>
      <c r="F202" s="4">
        <v>158283.06131918103</v>
      </c>
      <c r="G202" s="4">
        <v>3180605.3591876961</v>
      </c>
      <c r="H202" s="4">
        <v>220.74947983713966</v>
      </c>
      <c r="I202" s="4">
        <v>127473.2273433331</v>
      </c>
      <c r="J202" s="4">
        <v>2981445.3311652993</v>
      </c>
      <c r="K202" s="4">
        <v>157772.31872085429</v>
      </c>
      <c r="L202" s="4">
        <v>3266911.6267093238</v>
      </c>
      <c r="M202" s="2">
        <v>12.829292294668473</v>
      </c>
      <c r="N202" s="2">
        <v>34840.666863580016</v>
      </c>
      <c r="O202" s="2">
        <v>-168621.89993888495</v>
      </c>
      <c r="P202" s="2">
        <v>807.01665851437656</v>
      </c>
      <c r="Q202" s="44">
        <v>-132961.38712449587</v>
      </c>
      <c r="R202" s="44">
        <v>-164.36873687278069</v>
      </c>
      <c r="S202" s="44">
        <v>-38901.874032223204</v>
      </c>
      <c r="T202" s="44">
        <v>259651.65667206125</v>
      </c>
      <c r="U202" s="44">
        <v>-1317.7592568411078</v>
      </c>
      <c r="V202" s="44">
        <v>219267.65464612358</v>
      </c>
      <c r="W202" s="44">
        <v>-151.53944457811221</v>
      </c>
      <c r="X202" s="44">
        <v>-4061.2071686431882</v>
      </c>
      <c r="Y202" s="44">
        <v>91029.756733176298</v>
      </c>
      <c r="Z202" s="44">
        <v>-510.74259832673124</v>
      </c>
      <c r="AA202" s="44">
        <v>86306.267521627713</v>
      </c>
      <c r="AB202" s="45">
        <v>2.7135170124868845E-2</v>
      </c>
      <c r="AC202" s="2">
        <v>156</v>
      </c>
    </row>
    <row r="203" spans="1:29" x14ac:dyDescent="0.3">
      <c r="A203" s="1">
        <v>1709</v>
      </c>
      <c r="B203" t="s">
        <v>284</v>
      </c>
      <c r="C203" s="4">
        <v>40275.615702570329</v>
      </c>
      <c r="D203" s="4">
        <v>323586.24204949767</v>
      </c>
      <c r="E203" s="4">
        <v>785650.86290298717</v>
      </c>
      <c r="F203" s="4">
        <v>6714415.0958279334</v>
      </c>
      <c r="G203" s="4">
        <v>7863927.8164829891</v>
      </c>
      <c r="H203" s="4">
        <v>40413.052747229063</v>
      </c>
      <c r="I203" s="4">
        <v>431455.16023638024</v>
      </c>
      <c r="J203" s="4">
        <v>812099.09117840289</v>
      </c>
      <c r="K203" s="4">
        <v>6796235.0755411508</v>
      </c>
      <c r="L203" s="4">
        <v>8080202.3797031632</v>
      </c>
      <c r="M203" s="2">
        <v>1387.9210804017291</v>
      </c>
      <c r="N203" s="2">
        <v>85711.095369918621</v>
      </c>
      <c r="O203" s="2">
        <v>-45833.527318075685</v>
      </c>
      <c r="P203" s="2">
        <v>34233.889522687074</v>
      </c>
      <c r="Q203" s="44">
        <v>75499.378654931745</v>
      </c>
      <c r="R203" s="44">
        <v>-1250.4840357429946</v>
      </c>
      <c r="S203" s="44">
        <v>22157.822816963948</v>
      </c>
      <c r="T203" s="44">
        <v>72281.755593491398</v>
      </c>
      <c r="U203" s="44">
        <v>47586.090190530282</v>
      </c>
      <c r="V203" s="44">
        <v>140775.18456524232</v>
      </c>
      <c r="W203" s="44">
        <v>137.43704465873452</v>
      </c>
      <c r="X203" s="44">
        <v>107868.91818688257</v>
      </c>
      <c r="Y203" s="44">
        <v>26448.228275415713</v>
      </c>
      <c r="Z203" s="44">
        <v>81819.979713217355</v>
      </c>
      <c r="AA203" s="44">
        <v>216274.56322017405</v>
      </c>
      <c r="AB203" s="45">
        <v>2.7502104325888798E-2</v>
      </c>
      <c r="AC203" s="2">
        <v>155</v>
      </c>
    </row>
    <row r="204" spans="1:29" x14ac:dyDescent="0.3">
      <c r="A204" s="1">
        <v>1655</v>
      </c>
      <c r="B204" t="s">
        <v>266</v>
      </c>
      <c r="C204" s="4">
        <v>896.58025463245542</v>
      </c>
      <c r="D204" s="4">
        <v>287427.433286755</v>
      </c>
      <c r="E204" s="4">
        <v>2405245.0611838251</v>
      </c>
      <c r="F204" s="4">
        <v>4256733.8114211513</v>
      </c>
      <c r="G204" s="4">
        <v>6950302.8861463638</v>
      </c>
      <c r="H204" s="4">
        <v>11924.556797804169</v>
      </c>
      <c r="I204" s="4">
        <v>218032.86641943333</v>
      </c>
      <c r="J204" s="4">
        <v>2506624.0312257237</v>
      </c>
      <c r="K204" s="4">
        <v>4405860.167787333</v>
      </c>
      <c r="L204" s="4">
        <v>7142441.6222302942</v>
      </c>
      <c r="M204" s="2">
        <v>30.896675667627854</v>
      </c>
      <c r="N204" s="2">
        <v>76133.397978655586</v>
      </c>
      <c r="O204" s="2">
        <v>-140317.88218381695</v>
      </c>
      <c r="P204" s="2">
        <v>21703.238919235973</v>
      </c>
      <c r="Q204" s="44">
        <v>-42450.348610257774</v>
      </c>
      <c r="R204" s="44">
        <v>10997.079867504086</v>
      </c>
      <c r="S204" s="44">
        <v>-145527.96484597726</v>
      </c>
      <c r="T204" s="44">
        <v>241696.8522257155</v>
      </c>
      <c r="U204" s="44">
        <v>127423.11744694578</v>
      </c>
      <c r="V204" s="44">
        <v>234589.08469418815</v>
      </c>
      <c r="W204" s="44">
        <v>11027.976543171713</v>
      </c>
      <c r="X204" s="44">
        <v>-69394.566867321671</v>
      </c>
      <c r="Y204" s="44">
        <v>101378.97004189854</v>
      </c>
      <c r="Z204" s="44">
        <v>149126.35636618175</v>
      </c>
      <c r="AA204" s="44">
        <v>192138.73608393036</v>
      </c>
      <c r="AB204" s="45">
        <v>2.7644656532438229E-2</v>
      </c>
      <c r="AC204" s="2">
        <v>154</v>
      </c>
    </row>
    <row r="205" spans="1:29" x14ac:dyDescent="0.3">
      <c r="A205" s="1">
        <v>243</v>
      </c>
      <c r="B205" t="s">
        <v>58</v>
      </c>
      <c r="C205" s="4">
        <v>115978.72890781958</v>
      </c>
      <c r="D205" s="4">
        <v>521620.65979824634</v>
      </c>
      <c r="E205" s="4">
        <v>0</v>
      </c>
      <c r="F205" s="4">
        <v>12090097.926119979</v>
      </c>
      <c r="G205" s="4">
        <v>12727697.314826047</v>
      </c>
      <c r="H205" s="4">
        <v>136622.8963733234</v>
      </c>
      <c r="I205" s="4">
        <v>822071.05766527716</v>
      </c>
      <c r="J205" s="4">
        <v>0</v>
      </c>
      <c r="K205" s="4">
        <v>12125560.10919694</v>
      </c>
      <c r="L205" s="4">
        <v>13084254.063235542</v>
      </c>
      <c r="M205" s="2">
        <v>3996.694275715005</v>
      </c>
      <c r="N205" s="2">
        <v>138166.18974810574</v>
      </c>
      <c r="O205" s="2">
        <v>0</v>
      </c>
      <c r="P205" s="2">
        <v>61642.164032788896</v>
      </c>
      <c r="Q205" s="44">
        <v>203805.04805660964</v>
      </c>
      <c r="R205" s="44">
        <v>16647.473189788816</v>
      </c>
      <c r="S205" s="44">
        <v>162284.20811892507</v>
      </c>
      <c r="T205" s="44">
        <v>0</v>
      </c>
      <c r="U205" s="44">
        <v>-26179.98095582793</v>
      </c>
      <c r="V205" s="44">
        <v>152751.70035288512</v>
      </c>
      <c r="W205" s="44">
        <v>20644.167465503822</v>
      </c>
      <c r="X205" s="44">
        <v>300450.39786703081</v>
      </c>
      <c r="Y205" s="44">
        <v>0</v>
      </c>
      <c r="Z205" s="44">
        <v>35462.183076960966</v>
      </c>
      <c r="AA205" s="44">
        <v>356556.74840949476</v>
      </c>
      <c r="AB205" s="45">
        <v>2.8014238521696641E-2</v>
      </c>
      <c r="AC205" s="2">
        <v>153</v>
      </c>
    </row>
    <row r="206" spans="1:29" x14ac:dyDescent="0.3">
      <c r="A206" s="1">
        <v>277</v>
      </c>
      <c r="B206" t="s">
        <v>70</v>
      </c>
      <c r="C206" s="4">
        <v>0</v>
      </c>
      <c r="D206" s="4">
        <v>2361.1081343659462</v>
      </c>
      <c r="E206" s="4">
        <v>54725.64788688362</v>
      </c>
      <c r="F206" s="4">
        <v>0</v>
      </c>
      <c r="G206" s="4">
        <v>57086.756021249566</v>
      </c>
      <c r="H206" s="4">
        <v>0</v>
      </c>
      <c r="I206" s="4">
        <v>0</v>
      </c>
      <c r="J206" s="4">
        <v>58710.242549499373</v>
      </c>
      <c r="K206" s="4">
        <v>0</v>
      </c>
      <c r="L206" s="4">
        <v>58710.242549499373</v>
      </c>
      <c r="M206" s="2">
        <v>0</v>
      </c>
      <c r="N206" s="2">
        <v>625.40719655310329</v>
      </c>
      <c r="O206" s="2">
        <v>-3192.6006778059054</v>
      </c>
      <c r="P206" s="2">
        <v>0</v>
      </c>
      <c r="Q206" s="44">
        <v>-2567.193481252802</v>
      </c>
      <c r="R206" s="44">
        <v>0</v>
      </c>
      <c r="S206" s="44">
        <v>-2986.5153309190496</v>
      </c>
      <c r="T206" s="44">
        <v>7177.1953404216583</v>
      </c>
      <c r="U206" s="44">
        <v>0</v>
      </c>
      <c r="V206" s="44">
        <v>4190.6800095026083</v>
      </c>
      <c r="W206" s="44">
        <v>0</v>
      </c>
      <c r="X206" s="44">
        <v>-2361.1081343659462</v>
      </c>
      <c r="Y206" s="44">
        <v>3984.5946626157529</v>
      </c>
      <c r="Z206" s="44">
        <v>0</v>
      </c>
      <c r="AA206" s="44">
        <v>1623.4865282498067</v>
      </c>
      <c r="AB206" s="45">
        <v>2.843893472674278E-2</v>
      </c>
      <c r="AC206" s="2">
        <v>152</v>
      </c>
    </row>
    <row r="207" spans="1:29" x14ac:dyDescent="0.3">
      <c r="A207" s="1">
        <v>216</v>
      </c>
      <c r="B207" t="s">
        <v>49</v>
      </c>
      <c r="C207" s="4">
        <v>19648.938966267746</v>
      </c>
      <c r="D207" s="4">
        <v>321332.73132905358</v>
      </c>
      <c r="E207" s="4">
        <v>3425525.2799452068</v>
      </c>
      <c r="F207" s="4">
        <v>4022308.9184519337</v>
      </c>
      <c r="G207" s="4">
        <v>7788814.8879617928</v>
      </c>
      <c r="H207" s="4">
        <v>17928.401677905895</v>
      </c>
      <c r="I207" s="4">
        <v>657318.42591323459</v>
      </c>
      <c r="J207" s="4">
        <v>3286709.5650127395</v>
      </c>
      <c r="K207" s="4">
        <v>4049176.3528483417</v>
      </c>
      <c r="L207" s="4">
        <v>8011132.7454522215</v>
      </c>
      <c r="M207" s="2">
        <v>677.11383483752832</v>
      </c>
      <c r="N207" s="2">
        <v>85114.188433907504</v>
      </c>
      <c r="O207" s="2">
        <v>-199839.28473902086</v>
      </c>
      <c r="P207" s="2">
        <v>20508.008095293841</v>
      </c>
      <c r="Q207" s="44">
        <v>-93539.97437498199</v>
      </c>
      <c r="R207" s="44">
        <v>-2397.6511231993795</v>
      </c>
      <c r="S207" s="44">
        <v>250871.50615027349</v>
      </c>
      <c r="T207" s="44">
        <v>61023.56980655354</v>
      </c>
      <c r="U207" s="44">
        <v>6359.426301114192</v>
      </c>
      <c r="V207" s="44">
        <v>315857.83186541073</v>
      </c>
      <c r="W207" s="44">
        <v>-1720.5372883618511</v>
      </c>
      <c r="X207" s="44">
        <v>335985.69458418101</v>
      </c>
      <c r="Y207" s="44">
        <v>-138815.71493246732</v>
      </c>
      <c r="Z207" s="44">
        <v>26867.434396408033</v>
      </c>
      <c r="AA207" s="44">
        <v>222317.85749042872</v>
      </c>
      <c r="AB207" s="45">
        <v>2.8543220077554794E-2</v>
      </c>
      <c r="AC207" s="2">
        <v>151</v>
      </c>
    </row>
    <row r="208" spans="1:29" x14ac:dyDescent="0.3">
      <c r="A208" s="1">
        <v>614</v>
      </c>
      <c r="B208" t="s">
        <v>171</v>
      </c>
      <c r="C208" s="4">
        <v>0</v>
      </c>
      <c r="D208" s="4">
        <v>73745.178884904453</v>
      </c>
      <c r="E208" s="4">
        <v>1709262.1190322104</v>
      </c>
      <c r="F208" s="4">
        <v>0</v>
      </c>
      <c r="G208" s="4">
        <v>1783007.297917115</v>
      </c>
      <c r="H208" s="4">
        <v>0</v>
      </c>
      <c r="I208" s="4">
        <v>76271.859735434598</v>
      </c>
      <c r="J208" s="4">
        <v>1757973.5396643199</v>
      </c>
      <c r="K208" s="4">
        <v>0</v>
      </c>
      <c r="L208" s="4">
        <v>1834245.3993997546</v>
      </c>
      <c r="M208" s="2">
        <v>0</v>
      </c>
      <c r="N208" s="2">
        <v>19533.525345335576</v>
      </c>
      <c r="O208" s="2">
        <v>-99715.427966236981</v>
      </c>
      <c r="P208" s="2">
        <v>0</v>
      </c>
      <c r="Q208" s="44">
        <v>-80181.902620901412</v>
      </c>
      <c r="R208" s="44">
        <v>0</v>
      </c>
      <c r="S208" s="44">
        <v>-17006.844494805431</v>
      </c>
      <c r="T208" s="44">
        <v>148426.84859834649</v>
      </c>
      <c r="U208" s="44">
        <v>0</v>
      </c>
      <c r="V208" s="44">
        <v>131420.00410354097</v>
      </c>
      <c r="W208" s="44">
        <v>0</v>
      </c>
      <c r="X208" s="44">
        <v>2526.6808505301451</v>
      </c>
      <c r="Y208" s="44">
        <v>48711.420632109512</v>
      </c>
      <c r="Z208" s="44">
        <v>0</v>
      </c>
      <c r="AA208" s="44">
        <v>51238.101482639555</v>
      </c>
      <c r="AB208" s="45">
        <v>2.8736899474553587E-2</v>
      </c>
      <c r="AC208" s="2">
        <v>150</v>
      </c>
    </row>
    <row r="209" spans="1:29" x14ac:dyDescent="0.3">
      <c r="A209" s="1">
        <v>840</v>
      </c>
      <c r="B209" t="s">
        <v>219</v>
      </c>
      <c r="C209" s="4">
        <v>4620.1930231127817</v>
      </c>
      <c r="D209" s="4">
        <v>202470.56811819319</v>
      </c>
      <c r="E209" s="4">
        <v>3106273.0032160701</v>
      </c>
      <c r="F209" s="4">
        <v>1586579.8386420372</v>
      </c>
      <c r="G209" s="4">
        <v>4899943.6029994134</v>
      </c>
      <c r="H209" s="4">
        <v>0</v>
      </c>
      <c r="I209" s="4">
        <v>295801.83274267282</v>
      </c>
      <c r="J209" s="4">
        <v>3178337.7785181152</v>
      </c>
      <c r="K209" s="4">
        <v>1567042.1093303431</v>
      </c>
      <c r="L209" s="4">
        <v>5041181.7205911316</v>
      </c>
      <c r="M209" s="2">
        <v>159.21453168235462</v>
      </c>
      <c r="N209" s="2">
        <v>53630.136014637777</v>
      </c>
      <c r="O209" s="2">
        <v>-181214.65306388252</v>
      </c>
      <c r="P209" s="2">
        <v>8089.2822591119229</v>
      </c>
      <c r="Q209" s="44">
        <v>-119336.02025845047</v>
      </c>
      <c r="R209" s="44">
        <v>-4779.4075547951361</v>
      </c>
      <c r="S209" s="44">
        <v>39701.128609841857</v>
      </c>
      <c r="T209" s="44">
        <v>253279.42836592757</v>
      </c>
      <c r="U209" s="44">
        <v>-27627.01157080608</v>
      </c>
      <c r="V209" s="44">
        <v>260574.13785016868</v>
      </c>
      <c r="W209" s="44">
        <v>-4620.1930231127817</v>
      </c>
      <c r="X209" s="44">
        <v>93331.264624479634</v>
      </c>
      <c r="Y209" s="44">
        <v>72064.775302045047</v>
      </c>
      <c r="Z209" s="44">
        <v>-19537.729311694158</v>
      </c>
      <c r="AA209" s="44">
        <v>141238.11759171821</v>
      </c>
      <c r="AB209" s="45">
        <v>2.8824437388475618E-2</v>
      </c>
      <c r="AC209" s="2">
        <v>149</v>
      </c>
    </row>
    <row r="210" spans="1:29" x14ac:dyDescent="0.3">
      <c r="A210" s="1">
        <v>397</v>
      </c>
      <c r="B210" t="s">
        <v>118</v>
      </c>
      <c r="C210" s="4">
        <v>18659.888470682341</v>
      </c>
      <c r="D210" s="4">
        <v>150776.07618991565</v>
      </c>
      <c r="E210" s="4">
        <v>1730291.6175264199</v>
      </c>
      <c r="F210" s="4">
        <v>1764388.8400253798</v>
      </c>
      <c r="G210" s="4">
        <v>3664115.441558179</v>
      </c>
      <c r="H210" s="4">
        <v>20774.960424282937</v>
      </c>
      <c r="I210" s="4">
        <v>97442.219991629405</v>
      </c>
      <c r="J210" s="4">
        <v>1823543.3960194844</v>
      </c>
      <c r="K210" s="4">
        <v>1829835.9653907884</v>
      </c>
      <c r="L210" s="4">
        <v>3771596.5418261853</v>
      </c>
      <c r="M210" s="2">
        <v>643.03058102603768</v>
      </c>
      <c r="N210" s="2">
        <v>39937.367435538777</v>
      </c>
      <c r="O210" s="2">
        <v>-100942.25293293825</v>
      </c>
      <c r="P210" s="2">
        <v>8995.8532146786911</v>
      </c>
      <c r="Q210" s="44">
        <v>-51366.001701694746</v>
      </c>
      <c r="R210" s="44">
        <v>1472.0413725745586</v>
      </c>
      <c r="S210" s="44">
        <v>-93271.223633825022</v>
      </c>
      <c r="T210" s="44">
        <v>194194.03142600271</v>
      </c>
      <c r="U210" s="44">
        <v>56451.272150729914</v>
      </c>
      <c r="V210" s="44">
        <v>158847.10196970106</v>
      </c>
      <c r="W210" s="44">
        <v>2115.0719536005963</v>
      </c>
      <c r="X210" s="44">
        <v>-53333.856198286245</v>
      </c>
      <c r="Y210" s="44">
        <v>93251.778493064456</v>
      </c>
      <c r="Z210" s="44">
        <v>65447.125365408603</v>
      </c>
      <c r="AA210" s="44">
        <v>107481.10026800632</v>
      </c>
      <c r="AB210" s="45">
        <v>2.9333437218970256E-2</v>
      </c>
      <c r="AC210" s="2">
        <v>148</v>
      </c>
    </row>
    <row r="211" spans="1:29" x14ac:dyDescent="0.3">
      <c r="A211" s="1">
        <v>532</v>
      </c>
      <c r="B211" t="s">
        <v>152</v>
      </c>
      <c r="C211" s="4">
        <v>15775.112649887184</v>
      </c>
      <c r="D211" s="4">
        <v>160030.37838230183</v>
      </c>
      <c r="E211" s="4">
        <v>2668137.3754600491</v>
      </c>
      <c r="F211" s="4">
        <v>1041038.8418784337</v>
      </c>
      <c r="G211" s="4">
        <v>3884981.7083706721</v>
      </c>
      <c r="H211" s="4">
        <v>11911.087712262717</v>
      </c>
      <c r="I211" s="4">
        <v>439622.36818793602</v>
      </c>
      <c r="J211" s="4">
        <v>2520378.5768303457</v>
      </c>
      <c r="K211" s="4">
        <v>1028873.9122647269</v>
      </c>
      <c r="L211" s="4">
        <v>4000785.9449952715</v>
      </c>
      <c r="M211" s="2">
        <v>543.61953282549382</v>
      </c>
      <c r="N211" s="2">
        <v>42388.634747677243</v>
      </c>
      <c r="O211" s="2">
        <v>-155654.57006521153</v>
      </c>
      <c r="P211" s="2">
        <v>5307.8053997342095</v>
      </c>
      <c r="Q211" s="44">
        <v>-107414.51038497459</v>
      </c>
      <c r="R211" s="44">
        <v>-4407.64447044996</v>
      </c>
      <c r="S211" s="44">
        <v>237203.35505795694</v>
      </c>
      <c r="T211" s="44">
        <v>7895.771435508068</v>
      </c>
      <c r="U211" s="44">
        <v>-17472.735013440983</v>
      </c>
      <c r="V211" s="44">
        <v>223218.74700957403</v>
      </c>
      <c r="W211" s="44">
        <v>-3864.024937624466</v>
      </c>
      <c r="X211" s="44">
        <v>279591.98980563419</v>
      </c>
      <c r="Y211" s="44">
        <v>-147758.79862970347</v>
      </c>
      <c r="Z211" s="44">
        <v>-12164.929613706772</v>
      </c>
      <c r="AA211" s="44">
        <v>115804.23662459943</v>
      </c>
      <c r="AB211" s="45">
        <v>2.9808180660177867E-2</v>
      </c>
      <c r="AC211" s="2">
        <v>147</v>
      </c>
    </row>
    <row r="212" spans="1:29" x14ac:dyDescent="0.3">
      <c r="A212" s="1">
        <v>765</v>
      </c>
      <c r="B212" t="s">
        <v>201</v>
      </c>
      <c r="C212" s="4">
        <v>0</v>
      </c>
      <c r="D212" s="4">
        <v>285199.73290533375</v>
      </c>
      <c r="E212" s="4">
        <v>6610345.3430360844</v>
      </c>
      <c r="F212" s="4">
        <v>0</v>
      </c>
      <c r="G212" s="4">
        <v>6895545.0759414183</v>
      </c>
      <c r="H212" s="4">
        <v>0</v>
      </c>
      <c r="I212" s="4">
        <v>502193.04362894932</v>
      </c>
      <c r="J212" s="4">
        <v>6599409.496289649</v>
      </c>
      <c r="K212" s="4">
        <v>0</v>
      </c>
      <c r="L212" s="4">
        <v>7101602.5399185987</v>
      </c>
      <c r="M212" s="2">
        <v>0</v>
      </c>
      <c r="N212" s="2">
        <v>75543.327651072264</v>
      </c>
      <c r="O212" s="2">
        <v>-385636.23890446924</v>
      </c>
      <c r="P212" s="2">
        <v>0</v>
      </c>
      <c r="Q212" s="44">
        <v>-310092.911253397</v>
      </c>
      <c r="R212" s="44">
        <v>0</v>
      </c>
      <c r="S212" s="44">
        <v>141449.98307254331</v>
      </c>
      <c r="T212" s="44">
        <v>374700.39215803385</v>
      </c>
      <c r="U212" s="44">
        <v>0</v>
      </c>
      <c r="V212" s="44">
        <v>516150.37523057743</v>
      </c>
      <c r="W212" s="44">
        <v>0</v>
      </c>
      <c r="X212" s="44">
        <v>216993.31072361558</v>
      </c>
      <c r="Y212" s="44">
        <v>-10935.846746435389</v>
      </c>
      <c r="Z212" s="44">
        <v>0</v>
      </c>
      <c r="AA212" s="44">
        <v>206057.46397718042</v>
      </c>
      <c r="AB212" s="45">
        <v>2.9882694073905144E-2</v>
      </c>
      <c r="AC212" s="2">
        <v>146</v>
      </c>
    </row>
    <row r="213" spans="1:29" x14ac:dyDescent="0.3">
      <c r="A213" s="1">
        <v>809</v>
      </c>
      <c r="B213" t="s">
        <v>213</v>
      </c>
      <c r="C213" s="4">
        <v>3945.0752152172813</v>
      </c>
      <c r="D213" s="4">
        <v>148688.45545685943</v>
      </c>
      <c r="E213" s="4">
        <v>2152832.6520898296</v>
      </c>
      <c r="F213" s="4">
        <v>1293461.0350740596</v>
      </c>
      <c r="G213" s="4">
        <v>3598926.2374494816</v>
      </c>
      <c r="H213" s="4">
        <v>2816.5845109302845</v>
      </c>
      <c r="I213" s="4">
        <v>350595.28924639174</v>
      </c>
      <c r="J213" s="4">
        <v>2138358.9062297926</v>
      </c>
      <c r="K213" s="4">
        <v>1216212.9483550447</v>
      </c>
      <c r="L213" s="4">
        <v>3707983.7283421597</v>
      </c>
      <c r="M213" s="2">
        <v>135.94958039638405</v>
      </c>
      <c r="N213" s="2">
        <v>39384.401219750682</v>
      </c>
      <c r="O213" s="2">
        <v>-125592.57404263632</v>
      </c>
      <c r="P213" s="2">
        <v>6594.7966493968706</v>
      </c>
      <c r="Q213" s="44">
        <v>-79477.426593092372</v>
      </c>
      <c r="R213" s="44">
        <v>-1264.4402846833809</v>
      </c>
      <c r="S213" s="44">
        <v>162522.43256978161</v>
      </c>
      <c r="T213" s="44">
        <v>111118.82818259939</v>
      </c>
      <c r="U213" s="44">
        <v>-83842.883368411785</v>
      </c>
      <c r="V213" s="44">
        <v>188534.91748577042</v>
      </c>
      <c r="W213" s="44">
        <v>-1128.4907042869968</v>
      </c>
      <c r="X213" s="44">
        <v>201906.83378953231</v>
      </c>
      <c r="Y213" s="44">
        <v>-14473.745860036928</v>
      </c>
      <c r="Z213" s="44">
        <v>-77248.086719014915</v>
      </c>
      <c r="AA213" s="44">
        <v>109057.49089267803</v>
      </c>
      <c r="AB213" s="45">
        <v>3.0302785802569225E-2</v>
      </c>
      <c r="AC213" s="2">
        <v>145</v>
      </c>
    </row>
    <row r="214" spans="1:29" x14ac:dyDescent="0.3">
      <c r="A214" s="1">
        <v>340</v>
      </c>
      <c r="B214" t="s">
        <v>94</v>
      </c>
      <c r="C214" s="4">
        <v>1800.4607102824032</v>
      </c>
      <c r="D214" s="4">
        <v>157241.13266825833</v>
      </c>
      <c r="E214" s="4">
        <v>2758552.2171756653</v>
      </c>
      <c r="F214" s="4">
        <v>885975.0005702026</v>
      </c>
      <c r="G214" s="4">
        <v>3803568.8111244086</v>
      </c>
      <c r="H214" s="4">
        <v>1148.8467552814573</v>
      </c>
      <c r="I214" s="4">
        <v>341074.4004188875</v>
      </c>
      <c r="J214" s="4">
        <v>2728340.0909643732</v>
      </c>
      <c r="K214" s="4">
        <v>850832.04731195199</v>
      </c>
      <c r="L214" s="4">
        <v>3921395.385450494</v>
      </c>
      <c r="M214" s="2">
        <v>62.044920497057525</v>
      </c>
      <c r="N214" s="2">
        <v>41649.823035867972</v>
      </c>
      <c r="O214" s="2">
        <v>-160929.21725699332</v>
      </c>
      <c r="P214" s="2">
        <v>4517.2021473961295</v>
      </c>
      <c r="Q214" s="44">
        <v>-114700.14715323216</v>
      </c>
      <c r="R214" s="44">
        <v>-713.65887549800345</v>
      </c>
      <c r="S214" s="44">
        <v>142183.44471476119</v>
      </c>
      <c r="T214" s="44">
        <v>130717.09104570121</v>
      </c>
      <c r="U214" s="44">
        <v>-39660.155405646736</v>
      </c>
      <c r="V214" s="44">
        <v>232526.72147931755</v>
      </c>
      <c r="W214" s="44">
        <v>-651.61395500094591</v>
      </c>
      <c r="X214" s="44">
        <v>183833.26775062917</v>
      </c>
      <c r="Y214" s="44">
        <v>-30212.12621129211</v>
      </c>
      <c r="Z214" s="44">
        <v>-35142.953258250607</v>
      </c>
      <c r="AA214" s="44">
        <v>117826.57432608539</v>
      </c>
      <c r="AB214" s="45">
        <v>3.0977900013659427E-2</v>
      </c>
      <c r="AC214" s="2">
        <v>144</v>
      </c>
    </row>
    <row r="215" spans="1:29" x14ac:dyDescent="0.3">
      <c r="A215" s="1">
        <v>873</v>
      </c>
      <c r="B215" t="s">
        <v>231</v>
      </c>
      <c r="C215" s="4">
        <v>15723.797016291142</v>
      </c>
      <c r="D215" s="4">
        <v>171971.25921185061</v>
      </c>
      <c r="E215" s="4">
        <v>2792336.7651494392</v>
      </c>
      <c r="F215" s="4">
        <v>1193604.599124006</v>
      </c>
      <c r="G215" s="4">
        <v>4173636.4205015874</v>
      </c>
      <c r="H215" s="4">
        <v>16682.014454789427</v>
      </c>
      <c r="I215" s="4">
        <v>190841.60758624462</v>
      </c>
      <c r="J215" s="4">
        <v>2831287.253636119</v>
      </c>
      <c r="K215" s="4">
        <v>1264971.2544928989</v>
      </c>
      <c r="L215" s="4">
        <v>4303782.1301700519</v>
      </c>
      <c r="M215" s="2">
        <v>541.85116632433142</v>
      </c>
      <c r="N215" s="2">
        <v>45551.519452230699</v>
      </c>
      <c r="O215" s="2">
        <v>-162900.14999009465</v>
      </c>
      <c r="P215" s="2">
        <v>6085.6720052312876</v>
      </c>
      <c r="Q215" s="44">
        <v>-110721.10736630834</v>
      </c>
      <c r="R215" s="44">
        <v>416.36627217395312</v>
      </c>
      <c r="S215" s="44">
        <v>-26681.171077836698</v>
      </c>
      <c r="T215" s="44">
        <v>201850.63847677439</v>
      </c>
      <c r="U215" s="44">
        <v>65280.983363661653</v>
      </c>
      <c r="V215" s="44">
        <v>240866.81703477283</v>
      </c>
      <c r="W215" s="44">
        <v>958.21743849828454</v>
      </c>
      <c r="X215" s="44">
        <v>18870.348374394001</v>
      </c>
      <c r="Y215" s="44">
        <v>38950.488486679737</v>
      </c>
      <c r="Z215" s="44">
        <v>71366.655368892942</v>
      </c>
      <c r="AA215" s="44">
        <v>130145.70966846449</v>
      </c>
      <c r="AB215" s="45">
        <v>3.1182809558869908E-2</v>
      </c>
      <c r="AC215" s="2">
        <v>143</v>
      </c>
    </row>
    <row r="216" spans="1:29" x14ac:dyDescent="0.3">
      <c r="A216" s="1">
        <v>879</v>
      </c>
      <c r="B216" t="s">
        <v>232</v>
      </c>
      <c r="C216" s="4">
        <v>6406.6771132908289</v>
      </c>
      <c r="D216" s="4">
        <v>130850.12753714281</v>
      </c>
      <c r="E216" s="4">
        <v>2143007.7736085127</v>
      </c>
      <c r="F216" s="4">
        <v>889830.02883058391</v>
      </c>
      <c r="G216" s="4">
        <v>3170094.6070895307</v>
      </c>
      <c r="H216" s="4">
        <v>19673.034663715549</v>
      </c>
      <c r="I216" s="4">
        <v>249041.82762776717</v>
      </c>
      <c r="J216" s="4">
        <v>2137095.3812367329</v>
      </c>
      <c r="K216" s="4">
        <v>863843.3507296443</v>
      </c>
      <c r="L216" s="4">
        <v>3269653.59425786</v>
      </c>
      <c r="M216" s="2">
        <v>220.77780974298469</v>
      </c>
      <c r="N216" s="2">
        <v>34659.408538100033</v>
      </c>
      <c r="O216" s="2">
        <v>-125019.40743959039</v>
      </c>
      <c r="P216" s="2">
        <v>4536.8572639906834</v>
      </c>
      <c r="Q216" s="44">
        <v>-85602.363827756693</v>
      </c>
      <c r="R216" s="44">
        <v>13045.579740681735</v>
      </c>
      <c r="S216" s="44">
        <v>83532.29155252433</v>
      </c>
      <c r="T216" s="44">
        <v>119107.01506781061</v>
      </c>
      <c r="U216" s="44">
        <v>-30523.535364930292</v>
      </c>
      <c r="V216" s="44">
        <v>185161.350996086</v>
      </c>
      <c r="W216" s="44">
        <v>13266.35755042472</v>
      </c>
      <c r="X216" s="44">
        <v>118191.70009062436</v>
      </c>
      <c r="Y216" s="44">
        <v>-5912.3923717797734</v>
      </c>
      <c r="Z216" s="44">
        <v>-25986.678100939607</v>
      </c>
      <c r="AA216" s="44">
        <v>99558.987168329302</v>
      </c>
      <c r="AB216" s="45">
        <v>3.1405683270675187E-2</v>
      </c>
      <c r="AC216" s="2">
        <v>142</v>
      </c>
    </row>
    <row r="217" spans="1:29" x14ac:dyDescent="0.3">
      <c r="A217" s="1">
        <v>327</v>
      </c>
      <c r="B217" t="s">
        <v>90</v>
      </c>
      <c r="C217" s="4">
        <v>29821.149822669278</v>
      </c>
      <c r="D217" s="4">
        <v>187904.45193766584</v>
      </c>
      <c r="E217" s="4">
        <v>1652028.9409408569</v>
      </c>
      <c r="F217" s="4">
        <v>2703211.1784956898</v>
      </c>
      <c r="G217" s="4">
        <v>4572966.7020912254</v>
      </c>
      <c r="H217" s="4">
        <v>38612.114567762532</v>
      </c>
      <c r="I217" s="4">
        <v>179151.6063075182</v>
      </c>
      <c r="J217" s="4">
        <v>1723797.7040837882</v>
      </c>
      <c r="K217" s="4">
        <v>2779666.6243031258</v>
      </c>
      <c r="L217" s="4">
        <v>4721228.049262194</v>
      </c>
      <c r="M217" s="2">
        <v>1027.6541216987421</v>
      </c>
      <c r="N217" s="2">
        <v>49771.88244609601</v>
      </c>
      <c r="O217" s="2">
        <v>-96376.542265968557</v>
      </c>
      <c r="P217" s="2">
        <v>13782.50101019457</v>
      </c>
      <c r="Q217" s="44">
        <v>-31794.504687979239</v>
      </c>
      <c r="R217" s="44">
        <v>7763.3106233945109</v>
      </c>
      <c r="S217" s="44">
        <v>-58524.728076243649</v>
      </c>
      <c r="T217" s="44">
        <v>168145.30540889985</v>
      </c>
      <c r="U217" s="44">
        <v>62672.944797241449</v>
      </c>
      <c r="V217" s="44">
        <v>180055.85185894778</v>
      </c>
      <c r="W217" s="44">
        <v>8790.9647450932534</v>
      </c>
      <c r="X217" s="44">
        <v>-8752.8456301476399</v>
      </c>
      <c r="Y217" s="44">
        <v>71768.76314293129</v>
      </c>
      <c r="Z217" s="44">
        <v>76455.445807436015</v>
      </c>
      <c r="AA217" s="44">
        <v>148261.34717096854</v>
      </c>
      <c r="AB217" s="45">
        <v>3.2421261038959322E-2</v>
      </c>
      <c r="AC217" s="2">
        <v>141</v>
      </c>
    </row>
    <row r="218" spans="1:29" x14ac:dyDescent="0.3">
      <c r="A218" s="1">
        <v>597</v>
      </c>
      <c r="B218" t="s">
        <v>165</v>
      </c>
      <c r="C218" s="4">
        <v>11745.037382305587</v>
      </c>
      <c r="D218" s="4">
        <v>556030.52584355325</v>
      </c>
      <c r="E218" s="4">
        <v>0</v>
      </c>
      <c r="F218" s="4">
        <v>12887648.104200233</v>
      </c>
      <c r="G218" s="4">
        <v>13455423.667426091</v>
      </c>
      <c r="H218" s="4">
        <v>20700.438844442942</v>
      </c>
      <c r="I218" s="4">
        <v>469267.97937120748</v>
      </c>
      <c r="J218" s="4">
        <v>0</v>
      </c>
      <c r="K218" s="4">
        <v>13403365.015119124</v>
      </c>
      <c r="L218" s="4">
        <v>13893333.433334773</v>
      </c>
      <c r="M218" s="2">
        <v>404.74080131735764</v>
      </c>
      <c r="N218" s="2">
        <v>147280.62950795278</v>
      </c>
      <c r="O218" s="2">
        <v>0</v>
      </c>
      <c r="P218" s="2">
        <v>65708.526373443688</v>
      </c>
      <c r="Q218" s="44">
        <v>213393.89668271382</v>
      </c>
      <c r="R218" s="44">
        <v>8550.6606608199982</v>
      </c>
      <c r="S218" s="44">
        <v>-234043.17598029855</v>
      </c>
      <c r="T218" s="44">
        <v>0</v>
      </c>
      <c r="U218" s="44">
        <v>450008.38454544777</v>
      </c>
      <c r="V218" s="44">
        <v>224515.8692259689</v>
      </c>
      <c r="W218" s="44">
        <v>8955.4014621373553</v>
      </c>
      <c r="X218" s="44">
        <v>-86762.54647234577</v>
      </c>
      <c r="Y218" s="44">
        <v>0</v>
      </c>
      <c r="Z218" s="44">
        <v>515716.91091889143</v>
      </c>
      <c r="AA218" s="44">
        <v>437909.76590868272</v>
      </c>
      <c r="AB218" s="45">
        <v>3.2545223155537484E-2</v>
      </c>
      <c r="AC218" s="2">
        <v>140</v>
      </c>
    </row>
    <row r="219" spans="1:29" x14ac:dyDescent="0.3">
      <c r="A219" s="1">
        <v>717</v>
      </c>
      <c r="B219" t="s">
        <v>189</v>
      </c>
      <c r="C219" s="4">
        <v>10085.430945740736</v>
      </c>
      <c r="D219" s="4">
        <v>105553.32011128357</v>
      </c>
      <c r="E219" s="4">
        <v>1726329.0735373823</v>
      </c>
      <c r="F219" s="4">
        <v>720180.57404080231</v>
      </c>
      <c r="G219" s="4">
        <v>2562147.4184203246</v>
      </c>
      <c r="H219" s="4">
        <v>17655.431891010507</v>
      </c>
      <c r="I219" s="4">
        <v>211511.02534209588</v>
      </c>
      <c r="J219" s="4">
        <v>1685544.693150722</v>
      </c>
      <c r="K219" s="4">
        <v>731620.36872412288</v>
      </c>
      <c r="L219" s="4">
        <v>2646331.5191079513</v>
      </c>
      <c r="M219" s="2">
        <v>347.54980080009551</v>
      </c>
      <c r="N219" s="2">
        <v>27958.823679796249</v>
      </c>
      <c r="O219" s="2">
        <v>-100711.08489539604</v>
      </c>
      <c r="P219" s="2">
        <v>3671.8882964828231</v>
      </c>
      <c r="Q219" s="44">
        <v>-68732.823118316868</v>
      </c>
      <c r="R219" s="44">
        <v>7222.4511444696745</v>
      </c>
      <c r="S219" s="44">
        <v>77998.881551016064</v>
      </c>
      <c r="T219" s="44">
        <v>59926.704508735696</v>
      </c>
      <c r="U219" s="44">
        <v>7767.9063868377416</v>
      </c>
      <c r="V219" s="44">
        <v>152916.92380594363</v>
      </c>
      <c r="W219" s="44">
        <v>7570.0009452697705</v>
      </c>
      <c r="X219" s="44">
        <v>105957.70523081231</v>
      </c>
      <c r="Y219" s="44">
        <v>-40784.380386660341</v>
      </c>
      <c r="Z219" s="44">
        <v>11439.794683320564</v>
      </c>
      <c r="AA219" s="44">
        <v>84184.100687626749</v>
      </c>
      <c r="AB219" s="45">
        <v>3.28568528424215E-2</v>
      </c>
      <c r="AC219" s="2">
        <v>139</v>
      </c>
    </row>
    <row r="220" spans="1:29" x14ac:dyDescent="0.3">
      <c r="A220" s="1">
        <v>766</v>
      </c>
      <c r="B220" t="s">
        <v>202</v>
      </c>
      <c r="C220" s="4">
        <v>80301.572629618633</v>
      </c>
      <c r="D220" s="4">
        <v>189625.79325850707</v>
      </c>
      <c r="E220" s="4">
        <v>2461629.7373458249</v>
      </c>
      <c r="F220" s="4">
        <v>1933507.546327462</v>
      </c>
      <c r="G220" s="4">
        <v>4665064.6495614126</v>
      </c>
      <c r="H220" s="4">
        <v>84716.13196210585</v>
      </c>
      <c r="I220" s="4">
        <v>334505.82512083283</v>
      </c>
      <c r="J220" s="4">
        <v>2512956.0914606848</v>
      </c>
      <c r="K220" s="4">
        <v>1886851.6673737469</v>
      </c>
      <c r="L220" s="4">
        <v>4819029.7159173703</v>
      </c>
      <c r="M220" s="2">
        <v>2767.2387745755927</v>
      </c>
      <c r="N220" s="2">
        <v>50227.829056125978</v>
      </c>
      <c r="O220" s="2">
        <v>-143607.26773307074</v>
      </c>
      <c r="P220" s="2">
        <v>9858.1161259131568</v>
      </c>
      <c r="Q220" s="44">
        <v>-80754.083776456013</v>
      </c>
      <c r="R220" s="44">
        <v>1647.3205579116243</v>
      </c>
      <c r="S220" s="44">
        <v>94652.202806199784</v>
      </c>
      <c r="T220" s="44">
        <v>194933.62184793057</v>
      </c>
      <c r="U220" s="44">
        <v>-56513.995079628243</v>
      </c>
      <c r="V220" s="44">
        <v>234719.15013241366</v>
      </c>
      <c r="W220" s="44">
        <v>4414.559332487217</v>
      </c>
      <c r="X220" s="44">
        <v>144880.03186232576</v>
      </c>
      <c r="Y220" s="44">
        <v>51326.354114859831</v>
      </c>
      <c r="Z220" s="44">
        <v>-46655.878953715088</v>
      </c>
      <c r="AA220" s="44">
        <v>153965.06635595765</v>
      </c>
      <c r="AB220" s="45">
        <v>3.3003844088298477E-2</v>
      </c>
      <c r="AC220" s="2">
        <v>138</v>
      </c>
    </row>
    <row r="221" spans="1:29" x14ac:dyDescent="0.3">
      <c r="A221" s="1">
        <v>363</v>
      </c>
      <c r="B221" t="s">
        <v>106</v>
      </c>
      <c r="C221" s="4">
        <v>41794264.857298709</v>
      </c>
      <c r="D221" s="4">
        <v>24021014.254334778</v>
      </c>
      <c r="E221" s="4">
        <v>0</v>
      </c>
      <c r="F221" s="4">
        <v>556757883.65430021</v>
      </c>
      <c r="G221" s="4">
        <v>622573162.76593375</v>
      </c>
      <c r="H221" s="4">
        <v>44294799.039339006</v>
      </c>
      <c r="I221" s="4">
        <v>14973275.278621664</v>
      </c>
      <c r="J221" s="4">
        <v>0</v>
      </c>
      <c r="K221" s="4">
        <v>583977215.13242257</v>
      </c>
      <c r="L221" s="4">
        <v>643245289.45038319</v>
      </c>
      <c r="M221" s="2">
        <v>1440254.6112196646</v>
      </c>
      <c r="N221" s="2">
        <v>6362654.4521646453</v>
      </c>
      <c r="O221" s="2">
        <v>0</v>
      </c>
      <c r="P221" s="2">
        <v>2838666.8991837404</v>
      </c>
      <c r="Q221" s="44">
        <v>10641575.96256805</v>
      </c>
      <c r="R221" s="44">
        <v>1060279.5708206319</v>
      </c>
      <c r="S221" s="44">
        <v>-15410393.427877758</v>
      </c>
      <c r="T221" s="44">
        <v>0</v>
      </c>
      <c r="U221" s="44">
        <v>24380664.578938615</v>
      </c>
      <c r="V221" s="44">
        <v>10030550.721881384</v>
      </c>
      <c r="W221" s="44">
        <v>2500534.1820402965</v>
      </c>
      <c r="X221" s="44">
        <v>-9047738.9757131115</v>
      </c>
      <c r="Y221" s="44">
        <v>0</v>
      </c>
      <c r="Z221" s="44">
        <v>27219331.478122354</v>
      </c>
      <c r="AA221" s="44">
        <v>20672126.684449434</v>
      </c>
      <c r="AB221" s="45">
        <v>3.3204333114213357E-2</v>
      </c>
      <c r="AC221" s="2">
        <v>137</v>
      </c>
    </row>
    <row r="222" spans="1:29" x14ac:dyDescent="0.3">
      <c r="A222" s="1">
        <v>794</v>
      </c>
      <c r="B222" t="s">
        <v>209</v>
      </c>
      <c r="C222" s="4">
        <v>469785.84966044896</v>
      </c>
      <c r="D222" s="4">
        <v>1661798.6581177542</v>
      </c>
      <c r="E222" s="4">
        <v>0</v>
      </c>
      <c r="F222" s="4">
        <v>38517087.336819418</v>
      </c>
      <c r="G222" s="4">
        <v>40648671.844597623</v>
      </c>
      <c r="H222" s="4">
        <v>488530.35672885337</v>
      </c>
      <c r="I222" s="4">
        <v>3274450.9013287965</v>
      </c>
      <c r="J222" s="4">
        <v>0</v>
      </c>
      <c r="K222" s="4">
        <v>38239586.543127745</v>
      </c>
      <c r="L222" s="4">
        <v>42002567.801185392</v>
      </c>
      <c r="M222" s="2">
        <v>16189.092895147556</v>
      </c>
      <c r="N222" s="2">
        <v>440175.02836151479</v>
      </c>
      <c r="O222" s="2">
        <v>0</v>
      </c>
      <c r="P222" s="2">
        <v>196381.91768091364</v>
      </c>
      <c r="Q222" s="44">
        <v>652746.038937576</v>
      </c>
      <c r="R222" s="44">
        <v>2555.4141732568478</v>
      </c>
      <c r="S222" s="44">
        <v>1172477.2148495275</v>
      </c>
      <c r="T222" s="44">
        <v>0</v>
      </c>
      <c r="U222" s="44">
        <v>-473882.71137258603</v>
      </c>
      <c r="V222" s="44">
        <v>701149.91765019309</v>
      </c>
      <c r="W222" s="44">
        <v>18744.507068404404</v>
      </c>
      <c r="X222" s="44">
        <v>1612652.2432110421</v>
      </c>
      <c r="Y222" s="44">
        <v>0</v>
      </c>
      <c r="Z222" s="44">
        <v>-277500.79369167238</v>
      </c>
      <c r="AA222" s="44">
        <v>1353895.9565877691</v>
      </c>
      <c r="AB222" s="45">
        <v>3.330726184028341E-2</v>
      </c>
      <c r="AC222" s="2">
        <v>136</v>
      </c>
    </row>
    <row r="223" spans="1:29" x14ac:dyDescent="0.3">
      <c r="A223" s="1">
        <v>1652</v>
      </c>
      <c r="B223" t="s">
        <v>265</v>
      </c>
      <c r="C223" s="4">
        <v>35058.11532145278</v>
      </c>
      <c r="D223" s="4">
        <v>237765.41503792506</v>
      </c>
      <c r="E223" s="4">
        <v>2094424.4988365741</v>
      </c>
      <c r="F223" s="4">
        <v>3416490.5641613547</v>
      </c>
      <c r="G223" s="4">
        <v>5783737.6124637863</v>
      </c>
      <c r="H223" s="4">
        <v>35668.788169934</v>
      </c>
      <c r="I223" s="4">
        <v>801319.45214195747</v>
      </c>
      <c r="J223" s="4">
        <v>1994032.5636845608</v>
      </c>
      <c r="K223" s="4">
        <v>3150729.7858590437</v>
      </c>
      <c r="L223" s="4">
        <v>5981750.5898554968</v>
      </c>
      <c r="M223" s="2">
        <v>1208.122990673334</v>
      </c>
      <c r="N223" s="2">
        <v>62978.988336798837</v>
      </c>
      <c r="O223" s="2">
        <v>-122185.14230146862</v>
      </c>
      <c r="P223" s="2">
        <v>17419.20314123515</v>
      </c>
      <c r="Q223" s="44">
        <v>-40578.827832761293</v>
      </c>
      <c r="R223" s="44">
        <v>-597.45014219211475</v>
      </c>
      <c r="S223" s="44">
        <v>500575.04876723362</v>
      </c>
      <c r="T223" s="44">
        <v>21793.207149455295</v>
      </c>
      <c r="U223" s="44">
        <v>-283179.98144354613</v>
      </c>
      <c r="V223" s="44">
        <v>238591.80522447178</v>
      </c>
      <c r="W223" s="44">
        <v>610.67284848121926</v>
      </c>
      <c r="X223" s="44">
        <v>563554.03710403247</v>
      </c>
      <c r="Y223" s="44">
        <v>-100391.93515201332</v>
      </c>
      <c r="Z223" s="44">
        <v>-265760.77830231097</v>
      </c>
      <c r="AA223" s="44">
        <v>198012.9773917105</v>
      </c>
      <c r="AB223" s="45">
        <v>3.4236161918030014E-2</v>
      </c>
      <c r="AC223" s="2">
        <v>135</v>
      </c>
    </row>
    <row r="224" spans="1:29" x14ac:dyDescent="0.3">
      <c r="A224" s="1">
        <v>344</v>
      </c>
      <c r="B224" t="s">
        <v>96</v>
      </c>
      <c r="C224" s="4">
        <v>5403713.7888161037</v>
      </c>
      <c r="D224" s="4">
        <v>5787281.8252222789</v>
      </c>
      <c r="E224" s="4">
        <v>0</v>
      </c>
      <c r="F224" s="4">
        <v>134137332.71234775</v>
      </c>
      <c r="G224" s="4">
        <v>145328328.32638612</v>
      </c>
      <c r="H224" s="4">
        <v>5717461.2088351408</v>
      </c>
      <c r="I224" s="4">
        <v>1868801.5719427257</v>
      </c>
      <c r="J224" s="4">
        <v>0</v>
      </c>
      <c r="K224" s="4">
        <v>142720606.45801061</v>
      </c>
      <c r="L224" s="4">
        <v>150306869.23878849</v>
      </c>
      <c r="M224" s="2">
        <v>186215.11177734111</v>
      </c>
      <c r="N224" s="2">
        <v>1532927.5475758552</v>
      </c>
      <c r="O224" s="2">
        <v>0</v>
      </c>
      <c r="P224" s="2">
        <v>683908.063979503</v>
      </c>
      <c r="Q224" s="44">
        <v>2403050.7233326994</v>
      </c>
      <c r="R224" s="44">
        <v>127532.30824169598</v>
      </c>
      <c r="S224" s="44">
        <v>-5451407.8008554084</v>
      </c>
      <c r="T224" s="44">
        <v>0</v>
      </c>
      <c r="U224" s="44">
        <v>7899365.6816833653</v>
      </c>
      <c r="V224" s="44">
        <v>2575490.1890696622</v>
      </c>
      <c r="W224" s="44">
        <v>313747.42001903709</v>
      </c>
      <c r="X224" s="44">
        <v>-3918480.2532795533</v>
      </c>
      <c r="Y224" s="44">
        <v>0</v>
      </c>
      <c r="Z224" s="44">
        <v>8583273.745662868</v>
      </c>
      <c r="AA224" s="44">
        <v>4978540.9124023616</v>
      </c>
      <c r="AB224" s="45">
        <v>3.4257195205750171E-2</v>
      </c>
      <c r="AC224" s="2">
        <v>134</v>
      </c>
    </row>
    <row r="225" spans="1:29" x14ac:dyDescent="0.3">
      <c r="A225" s="1">
        <v>579</v>
      </c>
      <c r="B225" t="s">
        <v>162</v>
      </c>
      <c r="C225" s="4">
        <v>72130.999165820103</v>
      </c>
      <c r="D225" s="4">
        <v>190845.48405965089</v>
      </c>
      <c r="E225" s="4">
        <v>2851531.3961917763</v>
      </c>
      <c r="F225" s="4">
        <v>1571875.820714446</v>
      </c>
      <c r="G225" s="4">
        <v>4686383.7001316939</v>
      </c>
      <c r="H225" s="4">
        <v>71665.250486482983</v>
      </c>
      <c r="I225" s="4">
        <v>114988.74431241312</v>
      </c>
      <c r="J225" s="4">
        <v>3054309.0876146583</v>
      </c>
      <c r="K225" s="4">
        <v>1606903.1818598283</v>
      </c>
      <c r="L225" s="4">
        <v>4847866.2642733827</v>
      </c>
      <c r="M225" s="2">
        <v>2485.6760733838332</v>
      </c>
      <c r="N225" s="2">
        <v>50550.899140677531</v>
      </c>
      <c r="O225" s="2">
        <v>-166353.46350003907</v>
      </c>
      <c r="P225" s="2">
        <v>8014.3128510415836</v>
      </c>
      <c r="Q225" s="44">
        <v>-105302.57543493612</v>
      </c>
      <c r="R225" s="44">
        <v>-2951.4247527209541</v>
      </c>
      <c r="S225" s="44">
        <v>-126407.63888791529</v>
      </c>
      <c r="T225" s="44">
        <v>369131.15492292109</v>
      </c>
      <c r="U225" s="44">
        <v>27013.048294340697</v>
      </c>
      <c r="V225" s="44">
        <v>266785.13957662496</v>
      </c>
      <c r="W225" s="44">
        <v>-465.74867933712085</v>
      </c>
      <c r="X225" s="44">
        <v>-75856.739747237763</v>
      </c>
      <c r="Y225" s="44">
        <v>202777.69142288202</v>
      </c>
      <c r="Z225" s="44">
        <v>35027.361145382281</v>
      </c>
      <c r="AA225" s="44">
        <v>161482.56414168887</v>
      </c>
      <c r="AB225" s="45">
        <v>3.4457819605584361E-2</v>
      </c>
      <c r="AC225" s="2">
        <v>133</v>
      </c>
    </row>
    <row r="226" spans="1:29" x14ac:dyDescent="0.3">
      <c r="A226" s="1">
        <v>1963</v>
      </c>
      <c r="B226" t="s">
        <v>335</v>
      </c>
      <c r="C226" s="4">
        <v>218741.72452796591</v>
      </c>
      <c r="D226" s="4">
        <v>551766.93396629812</v>
      </c>
      <c r="E226" s="4">
        <v>0</v>
      </c>
      <c r="F226" s="4">
        <v>12788826.78195245</v>
      </c>
      <c r="G226" s="4">
        <v>13559335.440446714</v>
      </c>
      <c r="H226" s="4">
        <v>255305.41241479627</v>
      </c>
      <c r="I226" s="4">
        <v>1069287.0276353662</v>
      </c>
      <c r="J226" s="4">
        <v>0</v>
      </c>
      <c r="K226" s="4">
        <v>12710732.706930595</v>
      </c>
      <c r="L226" s="4">
        <v>14035325.146980757</v>
      </c>
      <c r="M226" s="2">
        <v>7537.9667160846611</v>
      </c>
      <c r="N226" s="2">
        <v>146151.29493644796</v>
      </c>
      <c r="O226" s="2">
        <v>0</v>
      </c>
      <c r="P226" s="2">
        <v>65204.679324961609</v>
      </c>
      <c r="Q226" s="44">
        <v>218893.94097749423</v>
      </c>
      <c r="R226" s="44">
        <v>29025.721170745699</v>
      </c>
      <c r="S226" s="44">
        <v>371368.79873262008</v>
      </c>
      <c r="T226" s="44">
        <v>0</v>
      </c>
      <c r="U226" s="44">
        <v>-143298.75434681715</v>
      </c>
      <c r="V226" s="44">
        <v>257095.76555654872</v>
      </c>
      <c r="W226" s="44">
        <v>36563.687886830361</v>
      </c>
      <c r="X226" s="44">
        <v>517520.09366906807</v>
      </c>
      <c r="Y226" s="44">
        <v>0</v>
      </c>
      <c r="Z226" s="44">
        <v>-78094.075021855533</v>
      </c>
      <c r="AA226" s="44">
        <v>475989.70653404295</v>
      </c>
      <c r="AB226" s="45">
        <v>3.5104206148200534E-2</v>
      </c>
      <c r="AC226" s="2">
        <v>132</v>
      </c>
    </row>
    <row r="227" spans="1:29" x14ac:dyDescent="0.3">
      <c r="A227" s="1">
        <v>762</v>
      </c>
      <c r="B227" t="s">
        <v>200</v>
      </c>
      <c r="C227" s="4">
        <v>31784.524655796769</v>
      </c>
      <c r="D227" s="4">
        <v>260353.26744651431</v>
      </c>
      <c r="E227" s="4">
        <v>1804224.799053716</v>
      </c>
      <c r="F227" s="4">
        <v>4230230.3930223361</v>
      </c>
      <c r="G227" s="4">
        <v>6326592.9841783633</v>
      </c>
      <c r="H227" s="4">
        <v>23101.027336355299</v>
      </c>
      <c r="I227" s="4">
        <v>971427.18097825814</v>
      </c>
      <c r="J227" s="4">
        <v>1554490.3484606694</v>
      </c>
      <c r="K227" s="4">
        <v>4000964.6977343946</v>
      </c>
      <c r="L227" s="4">
        <v>6549983.2545096781</v>
      </c>
      <c r="M227" s="2">
        <v>1095.3131573731234</v>
      </c>
      <c r="N227" s="2">
        <v>68962.028776750827</v>
      </c>
      <c r="O227" s="2">
        <v>-105255.38826473513</v>
      </c>
      <c r="P227" s="2">
        <v>21568.109487336187</v>
      </c>
      <c r="Q227" s="44">
        <v>-13629.936843274991</v>
      </c>
      <c r="R227" s="44">
        <v>-9778.8104768145931</v>
      </c>
      <c r="S227" s="44">
        <v>642111.88475499302</v>
      </c>
      <c r="T227" s="44">
        <v>-144479.0623283115</v>
      </c>
      <c r="U227" s="44">
        <v>-250833.80477527768</v>
      </c>
      <c r="V227" s="44">
        <v>237020.20717458974</v>
      </c>
      <c r="W227" s="44">
        <v>-8683.4973194414706</v>
      </c>
      <c r="X227" s="44">
        <v>711073.9135317438</v>
      </c>
      <c r="Y227" s="44">
        <v>-249734.45059304661</v>
      </c>
      <c r="Z227" s="44">
        <v>-229265.69528794149</v>
      </c>
      <c r="AA227" s="44">
        <v>223390.27033131476</v>
      </c>
      <c r="AB227" s="45">
        <v>3.5309726876688992E-2</v>
      </c>
      <c r="AC227" s="2">
        <v>131</v>
      </c>
    </row>
    <row r="228" spans="1:29" x14ac:dyDescent="0.3">
      <c r="A228" s="1">
        <v>513</v>
      </c>
      <c r="B228" t="s">
        <v>147</v>
      </c>
      <c r="C228" s="4">
        <v>754566.49769671133</v>
      </c>
      <c r="D228" s="4">
        <v>1048595.5900057603</v>
      </c>
      <c r="E228" s="4">
        <v>0</v>
      </c>
      <c r="F228" s="4">
        <v>24304296.86770973</v>
      </c>
      <c r="G228" s="4">
        <v>26107458.955412198</v>
      </c>
      <c r="H228" s="4">
        <v>1023981.7081717775</v>
      </c>
      <c r="I228" s="4">
        <v>1023186.1361850592</v>
      </c>
      <c r="J228" s="4">
        <v>0</v>
      </c>
      <c r="K228" s="4">
        <v>24992011.527883846</v>
      </c>
      <c r="L228" s="4">
        <v>27039179.372240681</v>
      </c>
      <c r="M228" s="2">
        <v>26002.799223534472</v>
      </c>
      <c r="N228" s="2">
        <v>277750.61155323102</v>
      </c>
      <c r="O228" s="2">
        <v>0</v>
      </c>
      <c r="P228" s="2">
        <v>123917.06530219654</v>
      </c>
      <c r="Q228" s="44">
        <v>427670.47607896203</v>
      </c>
      <c r="R228" s="44">
        <v>243412.41125153174</v>
      </c>
      <c r="S228" s="44">
        <v>-303160.06537393213</v>
      </c>
      <c r="T228" s="44">
        <v>0</v>
      </c>
      <c r="U228" s="44">
        <v>563797.59487191995</v>
      </c>
      <c r="V228" s="44">
        <v>504049.94074952131</v>
      </c>
      <c r="W228" s="44">
        <v>269415.21047506621</v>
      </c>
      <c r="X228" s="44">
        <v>-25409.453820701106</v>
      </c>
      <c r="Y228" s="44">
        <v>0</v>
      </c>
      <c r="Z228" s="44">
        <v>687714.66017411649</v>
      </c>
      <c r="AA228" s="44">
        <v>931720.41682848334</v>
      </c>
      <c r="AB228" s="45">
        <v>3.568790124001453E-2</v>
      </c>
      <c r="AC228" s="2">
        <v>130</v>
      </c>
    </row>
    <row r="229" spans="1:29" x14ac:dyDescent="0.3">
      <c r="A229" s="1">
        <v>1659</v>
      </c>
      <c r="B229" t="s">
        <v>268</v>
      </c>
      <c r="C229" s="4">
        <v>1764.4827338473183</v>
      </c>
      <c r="D229" s="4">
        <v>143799.85459873136</v>
      </c>
      <c r="E229" s="4">
        <v>2270445.3156343671</v>
      </c>
      <c r="F229" s="4">
        <v>1062540.6219489311</v>
      </c>
      <c r="G229" s="4">
        <v>3478550.2749158768</v>
      </c>
      <c r="H229" s="4">
        <v>1723.38053526269</v>
      </c>
      <c r="I229" s="4">
        <v>441446.61432076182</v>
      </c>
      <c r="J229" s="4">
        <v>2115204.7392420797</v>
      </c>
      <c r="K229" s="4">
        <v>1051770.9967576615</v>
      </c>
      <c r="L229" s="4">
        <v>3610145.7308557658</v>
      </c>
      <c r="M229" s="2">
        <v>60.805098558810549</v>
      </c>
      <c r="N229" s="2">
        <v>38089.515096896343</v>
      </c>
      <c r="O229" s="2">
        <v>-132453.89563223132</v>
      </c>
      <c r="P229" s="2">
        <v>5417.4336477601464</v>
      </c>
      <c r="Q229" s="44">
        <v>-88886.141789016008</v>
      </c>
      <c r="R229" s="44">
        <v>-101.9072971434388</v>
      </c>
      <c r="S229" s="44">
        <v>259557.24462513416</v>
      </c>
      <c r="T229" s="44">
        <v>-22786.680760056071</v>
      </c>
      <c r="U229" s="44">
        <v>-16187.058839029822</v>
      </c>
      <c r="V229" s="44">
        <v>220481.59772890498</v>
      </c>
      <c r="W229" s="44">
        <v>-41.102198584628248</v>
      </c>
      <c r="X229" s="44">
        <v>297646.75972203049</v>
      </c>
      <c r="Y229" s="44">
        <v>-155240.57639228739</v>
      </c>
      <c r="Z229" s="44">
        <v>-10769.625191269675</v>
      </c>
      <c r="AA229" s="44">
        <v>131595.45593988895</v>
      </c>
      <c r="AB229" s="45">
        <v>3.7830545928525174E-2</v>
      </c>
      <c r="AC229" s="2">
        <v>129</v>
      </c>
    </row>
    <row r="230" spans="1:29" x14ac:dyDescent="0.3">
      <c r="A230" s="1">
        <v>1721</v>
      </c>
      <c r="B230" t="s">
        <v>288</v>
      </c>
      <c r="C230" s="4">
        <v>93384.316748072495</v>
      </c>
      <c r="D230" s="4">
        <v>175858.84624762519</v>
      </c>
      <c r="E230" s="4">
        <v>1523235.5259199308</v>
      </c>
      <c r="F230" s="4">
        <v>2552812.1389302756</v>
      </c>
      <c r="G230" s="4">
        <v>4345289.8469594214</v>
      </c>
      <c r="H230" s="4">
        <v>63583.467954590931</v>
      </c>
      <c r="I230" s="4">
        <v>663414.82442955964</v>
      </c>
      <c r="J230" s="4">
        <v>1296781.0576627215</v>
      </c>
      <c r="K230" s="4">
        <v>2494036.722236054</v>
      </c>
      <c r="L230" s="4">
        <v>4517816.0722829262</v>
      </c>
      <c r="M230" s="2">
        <v>3218.0777260045847</v>
      </c>
      <c r="N230" s="2">
        <v>46581.258359149877</v>
      </c>
      <c r="O230" s="2">
        <v>-88862.954762305628</v>
      </c>
      <c r="P230" s="2">
        <v>13015.681558117523</v>
      </c>
      <c r="Q230" s="44">
        <v>-26047.937119033639</v>
      </c>
      <c r="R230" s="44">
        <v>-33018.926519486151</v>
      </c>
      <c r="S230" s="44">
        <v>440974.71982278459</v>
      </c>
      <c r="T230" s="44">
        <v>-137591.51349490366</v>
      </c>
      <c r="U230" s="44">
        <v>-71791.09825233907</v>
      </c>
      <c r="V230" s="44">
        <v>198574.16244253842</v>
      </c>
      <c r="W230" s="44">
        <v>-29800.848793481568</v>
      </c>
      <c r="X230" s="44">
        <v>487555.97818193445</v>
      </c>
      <c r="Y230" s="44">
        <v>-226454.46825720929</v>
      </c>
      <c r="Z230" s="44">
        <v>-58775.416694221545</v>
      </c>
      <c r="AA230" s="44">
        <v>172526.22532350477</v>
      </c>
      <c r="AB230" s="45">
        <v>3.9704192677556017E-2</v>
      </c>
      <c r="AC230" s="2">
        <v>128</v>
      </c>
    </row>
    <row r="231" spans="1:29" x14ac:dyDescent="0.3">
      <c r="A231" s="1">
        <v>1742</v>
      </c>
      <c r="B231" t="s">
        <v>298</v>
      </c>
      <c r="C231" s="4">
        <v>48990.522470802112</v>
      </c>
      <c r="D231" s="4">
        <v>250723.8638595643</v>
      </c>
      <c r="E231" s="4">
        <v>404881.50244545506</v>
      </c>
      <c r="F231" s="4">
        <v>5406383.8482209658</v>
      </c>
      <c r="G231" s="4">
        <v>6110978.7554588318</v>
      </c>
      <c r="H231" s="4">
        <v>81976.829089528153</v>
      </c>
      <c r="I231" s="4">
        <v>816696.62228279118</v>
      </c>
      <c r="J231" s="4">
        <v>382460.75985882554</v>
      </c>
      <c r="K231" s="4">
        <v>5073195.1600839114</v>
      </c>
      <c r="L231" s="4">
        <v>6354329.3713150565</v>
      </c>
      <c r="M231" s="2">
        <v>1688.2418230239873</v>
      </c>
      <c r="N231" s="2">
        <v>66411.405103849873</v>
      </c>
      <c r="O231" s="2">
        <v>-23620.09421633989</v>
      </c>
      <c r="P231" s="2">
        <v>27564.805680875841</v>
      </c>
      <c r="Q231" s="44">
        <v>72044.358391409813</v>
      </c>
      <c r="R231" s="44">
        <v>31298.064795702056</v>
      </c>
      <c r="S231" s="44">
        <v>499561.353319377</v>
      </c>
      <c r="T231" s="44">
        <v>1199.351629710367</v>
      </c>
      <c r="U231" s="44">
        <v>-360753.49381793028</v>
      </c>
      <c r="V231" s="44">
        <v>171306.25746481487</v>
      </c>
      <c r="W231" s="44">
        <v>32986.306618726041</v>
      </c>
      <c r="X231" s="44">
        <v>565972.75842322689</v>
      </c>
      <c r="Y231" s="44">
        <v>-22420.742586629523</v>
      </c>
      <c r="Z231" s="44">
        <v>-333188.68813705444</v>
      </c>
      <c r="AA231" s="44">
        <v>243350.61585622467</v>
      </c>
      <c r="AB231" s="45">
        <v>3.9821872337363923E-2</v>
      </c>
      <c r="AC231" s="2">
        <v>127</v>
      </c>
    </row>
    <row r="232" spans="1:29" x14ac:dyDescent="0.3">
      <c r="A232" s="1">
        <v>72</v>
      </c>
      <c r="B232" t="s">
        <v>7</v>
      </c>
      <c r="C232" s="4">
        <v>1438.1362231501589</v>
      </c>
      <c r="D232" s="4">
        <v>325079.34793012345</v>
      </c>
      <c r="E232" s="4">
        <v>7325649.0989007391</v>
      </c>
      <c r="F232" s="4">
        <v>209023.9942903324</v>
      </c>
      <c r="G232" s="4">
        <v>7861190.5773443459</v>
      </c>
      <c r="H232" s="4">
        <v>2539.1986304147472</v>
      </c>
      <c r="I232" s="4">
        <v>364427.00705385092</v>
      </c>
      <c r="J232" s="4">
        <v>7582080.6351983501</v>
      </c>
      <c r="K232" s="4">
        <v>225262.1461277747</v>
      </c>
      <c r="L232" s="4">
        <v>8174308.9870103905</v>
      </c>
      <c r="M232" s="2">
        <v>49.559008491384724</v>
      </c>
      <c r="N232" s="2">
        <v>86106.587278725201</v>
      </c>
      <c r="O232" s="2">
        <v>-427365.83634168748</v>
      </c>
      <c r="P232" s="2">
        <v>1065.72266176577</v>
      </c>
      <c r="Q232" s="44">
        <v>-340143.96739270515</v>
      </c>
      <c r="R232" s="44">
        <v>1051.5033987732036</v>
      </c>
      <c r="S232" s="44">
        <v>-46758.928154997731</v>
      </c>
      <c r="T232" s="44">
        <v>683797.37263929844</v>
      </c>
      <c r="U232" s="44">
        <v>15172.429175676532</v>
      </c>
      <c r="V232" s="44">
        <v>653262.37705874979</v>
      </c>
      <c r="W232" s="44">
        <v>1101.0624072645883</v>
      </c>
      <c r="X232" s="44">
        <v>39347.65912372747</v>
      </c>
      <c r="Y232" s="44">
        <v>256431.53629761096</v>
      </c>
      <c r="Z232" s="44">
        <v>16238.151837442303</v>
      </c>
      <c r="AA232" s="44">
        <v>313118.40966604464</v>
      </c>
      <c r="AB232" s="45">
        <v>3.9830914488759507E-2</v>
      </c>
      <c r="AC232" s="2">
        <v>126</v>
      </c>
    </row>
    <row r="233" spans="1:29" x14ac:dyDescent="0.3">
      <c r="A233" s="1">
        <v>847</v>
      </c>
      <c r="B233" t="s">
        <v>221</v>
      </c>
      <c r="C233" s="4">
        <v>5889.5667352006903</v>
      </c>
      <c r="D233" s="4">
        <v>120324.6691732141</v>
      </c>
      <c r="E233" s="4">
        <v>2306833.2924280073</v>
      </c>
      <c r="F233" s="4">
        <v>482045.95517467603</v>
      </c>
      <c r="G233" s="4">
        <v>2915092.5035499111</v>
      </c>
      <c r="H233" s="4">
        <v>3666.4617281277328</v>
      </c>
      <c r="I233" s="4">
        <v>258454.74429016598</v>
      </c>
      <c r="J233" s="4">
        <v>2290959.2376155825</v>
      </c>
      <c r="K233" s="4">
        <v>479029.04661844316</v>
      </c>
      <c r="L233" s="4">
        <v>3032109.4902523193</v>
      </c>
      <c r="M233" s="2">
        <v>202.95788614588847</v>
      </c>
      <c r="N233" s="2">
        <v>31871.439062238314</v>
      </c>
      <c r="O233" s="2">
        <v>-134576.70794896234</v>
      </c>
      <c r="P233" s="2">
        <v>2457.7431896580079</v>
      </c>
      <c r="Q233" s="44">
        <v>-100044.56781092013</v>
      </c>
      <c r="R233" s="44">
        <v>-2426.0628932188461</v>
      </c>
      <c r="S233" s="44">
        <v>106258.63605471357</v>
      </c>
      <c r="T233" s="44">
        <v>118702.65313653753</v>
      </c>
      <c r="U233" s="44">
        <v>-5474.6517458908766</v>
      </c>
      <c r="V233" s="44">
        <v>217061.5545133283</v>
      </c>
      <c r="W233" s="44">
        <v>-2223.1050070729575</v>
      </c>
      <c r="X233" s="44">
        <v>138130.07511695189</v>
      </c>
      <c r="Y233" s="44">
        <v>-15874.054812424816</v>
      </c>
      <c r="Z233" s="44">
        <v>-3016.9085562328687</v>
      </c>
      <c r="AA233" s="44">
        <v>117016.98670240818</v>
      </c>
      <c r="AB233" s="45">
        <v>4.0141774766978562E-2</v>
      </c>
      <c r="AC233" s="2">
        <v>125</v>
      </c>
    </row>
    <row r="234" spans="1:29" x14ac:dyDescent="0.3">
      <c r="A234" s="1">
        <v>269</v>
      </c>
      <c r="B234" t="s">
        <v>66</v>
      </c>
      <c r="C234" s="4">
        <v>43599.266026379402</v>
      </c>
      <c r="D234" s="4">
        <v>170035.10366565021</v>
      </c>
      <c r="E234" s="4">
        <v>2760724.5434297775</v>
      </c>
      <c r="F234" s="4">
        <v>1180340.7030863354</v>
      </c>
      <c r="G234" s="4">
        <v>4154699.6162081421</v>
      </c>
      <c r="H234" s="4">
        <v>55609.658911711529</v>
      </c>
      <c r="I234" s="4">
        <v>476020.26850242662</v>
      </c>
      <c r="J234" s="4">
        <v>2641909.7402983797</v>
      </c>
      <c r="K234" s="4">
        <v>1148324.4087802435</v>
      </c>
      <c r="L234" s="4">
        <v>4321864.0764927613</v>
      </c>
      <c r="M234" s="2">
        <v>1502.4559985607643</v>
      </c>
      <c r="N234" s="2">
        <v>45038.673134598954</v>
      </c>
      <c r="O234" s="2">
        <v>-161055.94705442997</v>
      </c>
      <c r="P234" s="2">
        <v>6018.0451538803545</v>
      </c>
      <c r="Q234" s="44">
        <v>-108496.77276738989</v>
      </c>
      <c r="R234" s="44">
        <v>10507.936886771362</v>
      </c>
      <c r="S234" s="44">
        <v>260946.4917021775</v>
      </c>
      <c r="T234" s="44">
        <v>42241.143923032156</v>
      </c>
      <c r="U234" s="44">
        <v>-38034.339459972318</v>
      </c>
      <c r="V234" s="44">
        <v>275661.23305200902</v>
      </c>
      <c r="W234" s="44">
        <v>12010.392885332127</v>
      </c>
      <c r="X234" s="44">
        <v>305985.16483677644</v>
      </c>
      <c r="Y234" s="44">
        <v>-118814.80313139781</v>
      </c>
      <c r="Z234" s="44">
        <v>-32016.294306091964</v>
      </c>
      <c r="AA234" s="44">
        <v>167164.46028461913</v>
      </c>
      <c r="AB234" s="45">
        <v>4.0235029178158646E-2</v>
      </c>
      <c r="AC234" s="2">
        <v>124</v>
      </c>
    </row>
    <row r="235" spans="1:29" x14ac:dyDescent="0.3">
      <c r="A235" s="1">
        <v>168</v>
      </c>
      <c r="B235" t="s">
        <v>32</v>
      </c>
      <c r="C235" s="4">
        <v>30183.882935772675</v>
      </c>
      <c r="D235" s="4">
        <v>194249.85319031202</v>
      </c>
      <c r="E235" s="4">
        <v>3164369.2827787809</v>
      </c>
      <c r="F235" s="4">
        <v>1337944.2339321175</v>
      </c>
      <c r="G235" s="4">
        <v>4726747.2528369837</v>
      </c>
      <c r="H235" s="4">
        <v>13498.231759343851</v>
      </c>
      <c r="I235" s="4">
        <v>823463.4151376813</v>
      </c>
      <c r="J235" s="4">
        <v>2796186.9003712363</v>
      </c>
      <c r="K235" s="4">
        <v>1285072.0169274856</v>
      </c>
      <c r="L235" s="4">
        <v>4918220.5641957475</v>
      </c>
      <c r="M235" s="2">
        <v>1040.1541151924189</v>
      </c>
      <c r="N235" s="2">
        <v>51452.643928664744</v>
      </c>
      <c r="O235" s="2">
        <v>-184603.89062747045</v>
      </c>
      <c r="P235" s="2">
        <v>6821.5971813253627</v>
      </c>
      <c r="Q235" s="44">
        <v>-125289.49540228794</v>
      </c>
      <c r="R235" s="44">
        <v>-17725.80529162124</v>
      </c>
      <c r="S235" s="44">
        <v>577760.91801870451</v>
      </c>
      <c r="T235" s="44">
        <v>-183578.4917800742</v>
      </c>
      <c r="U235" s="44">
        <v>-59693.814185957242</v>
      </c>
      <c r="V235" s="44">
        <v>316762.80676105176</v>
      </c>
      <c r="W235" s="44">
        <v>-16685.651176428823</v>
      </c>
      <c r="X235" s="44">
        <v>629213.56194736925</v>
      </c>
      <c r="Y235" s="44">
        <v>-368182.38240754465</v>
      </c>
      <c r="Z235" s="44">
        <v>-52872.217004631879</v>
      </c>
      <c r="AA235" s="44">
        <v>191473.31135876384</v>
      </c>
      <c r="AB235" s="45">
        <v>4.0508472553475748E-2</v>
      </c>
      <c r="AC235" s="2">
        <v>123</v>
      </c>
    </row>
    <row r="236" spans="1:29" x14ac:dyDescent="0.3">
      <c r="A236" s="1">
        <v>1701</v>
      </c>
      <c r="B236" t="s">
        <v>280</v>
      </c>
      <c r="C236" s="4">
        <v>42875.921629133081</v>
      </c>
      <c r="D236" s="4">
        <v>159049.87358178035</v>
      </c>
      <c r="E236" s="4">
        <v>3095925.4282662212</v>
      </c>
      <c r="F236" s="4">
        <v>590524.69716493436</v>
      </c>
      <c r="G236" s="4">
        <v>3888375.9206420691</v>
      </c>
      <c r="H236" s="4">
        <v>38851.190836123271</v>
      </c>
      <c r="I236" s="4">
        <v>301638.77575777448</v>
      </c>
      <c r="J236" s="4">
        <v>3141028.5503788465</v>
      </c>
      <c r="K236" s="4">
        <v>568619.12902078487</v>
      </c>
      <c r="L236" s="4">
        <v>4050137.6459935289</v>
      </c>
      <c r="M236" s="2">
        <v>1477.5291310302307</v>
      </c>
      <c r="N236" s="2">
        <v>42128.919934291254</v>
      </c>
      <c r="O236" s="2">
        <v>-180610.99324304643</v>
      </c>
      <c r="P236" s="2">
        <v>3010.8292315326144</v>
      </c>
      <c r="Q236" s="44">
        <v>-133993.71494619234</v>
      </c>
      <c r="R236" s="44">
        <v>-5502.2599240400414</v>
      </c>
      <c r="S236" s="44">
        <v>100459.98224170288</v>
      </c>
      <c r="T236" s="44">
        <v>225714.1153556717</v>
      </c>
      <c r="U236" s="44">
        <v>-24916.397375682111</v>
      </c>
      <c r="V236" s="44">
        <v>295755.44029765215</v>
      </c>
      <c r="W236" s="44">
        <v>-4024.7307930098104</v>
      </c>
      <c r="X236" s="44">
        <v>142588.90217599412</v>
      </c>
      <c r="Y236" s="44">
        <v>45103.122112625279</v>
      </c>
      <c r="Z236" s="44">
        <v>-21905.568144149496</v>
      </c>
      <c r="AA236" s="44">
        <v>161761.72535145981</v>
      </c>
      <c r="AB236" s="45">
        <v>4.1601359707203633E-2</v>
      </c>
      <c r="AC236" s="2">
        <v>122</v>
      </c>
    </row>
    <row r="237" spans="1:29" x14ac:dyDescent="0.3">
      <c r="A237" s="1">
        <v>994</v>
      </c>
      <c r="B237" t="s">
        <v>254</v>
      </c>
      <c r="C237" s="4">
        <v>721.06852013039645</v>
      </c>
      <c r="D237" s="4">
        <v>187530.0206779727</v>
      </c>
      <c r="E237" s="4">
        <v>4110700.4678329574</v>
      </c>
      <c r="F237" s="4">
        <v>235861.1023336254</v>
      </c>
      <c r="G237" s="4">
        <v>4534812.6593646854</v>
      </c>
      <c r="H237" s="4">
        <v>678.14637654395051</v>
      </c>
      <c r="I237" s="4">
        <v>258116.32407117888</v>
      </c>
      <c r="J237" s="4">
        <v>4258554.9001905629</v>
      </c>
      <c r="K237" s="4">
        <v>207258.05041283983</v>
      </c>
      <c r="L237" s="4">
        <v>4724607.421051126</v>
      </c>
      <c r="M237" s="2">
        <v>24.84843948491611</v>
      </c>
      <c r="N237" s="2">
        <v>49672.703589770812</v>
      </c>
      <c r="O237" s="2">
        <v>-239811.23306182012</v>
      </c>
      <c r="P237" s="2">
        <v>1202.5534323914014</v>
      </c>
      <c r="Q237" s="44">
        <v>-188911.127600173</v>
      </c>
      <c r="R237" s="44">
        <v>-67.770583071362054</v>
      </c>
      <c r="S237" s="44">
        <v>20913.599803435369</v>
      </c>
      <c r="T237" s="44">
        <v>387665.6654194257</v>
      </c>
      <c r="U237" s="44">
        <v>-29805.605353176968</v>
      </c>
      <c r="V237" s="44">
        <v>378705.88928661356</v>
      </c>
      <c r="W237" s="44">
        <v>-42.922143586445941</v>
      </c>
      <c r="X237" s="44">
        <v>70586.303393206181</v>
      </c>
      <c r="Y237" s="44">
        <v>147854.43235760558</v>
      </c>
      <c r="Z237" s="44">
        <v>-28603.051920785569</v>
      </c>
      <c r="AA237" s="44">
        <v>189794.76168644056</v>
      </c>
      <c r="AB237" s="45">
        <v>4.1852834051369671E-2</v>
      </c>
      <c r="AC237" s="2">
        <v>121</v>
      </c>
    </row>
    <row r="238" spans="1:29" x14ac:dyDescent="0.3">
      <c r="A238" s="1">
        <v>1783</v>
      </c>
      <c r="B238" t="s">
        <v>302</v>
      </c>
      <c r="C238" s="4">
        <v>117448.04504110874</v>
      </c>
      <c r="D238" s="4">
        <v>775440.88679756073</v>
      </c>
      <c r="E238" s="4">
        <v>0</v>
      </c>
      <c r="F238" s="4">
        <v>17973130.628924802</v>
      </c>
      <c r="G238" s="4">
        <v>18866019.560763471</v>
      </c>
      <c r="H238" s="4">
        <v>126962.69157925004</v>
      </c>
      <c r="I238" s="4">
        <v>1268874.3805951492</v>
      </c>
      <c r="J238" s="4">
        <v>0</v>
      </c>
      <c r="K238" s="4">
        <v>18277774.673382223</v>
      </c>
      <c r="L238" s="4">
        <v>19673611.745556619</v>
      </c>
      <c r="M238" s="2">
        <v>4047.3277619967862</v>
      </c>
      <c r="N238" s="2">
        <v>205397.75542086642</v>
      </c>
      <c r="O238" s="2">
        <v>0</v>
      </c>
      <c r="P238" s="2">
        <v>91637.195428943814</v>
      </c>
      <c r="Q238" s="44">
        <v>301082.27861180704</v>
      </c>
      <c r="R238" s="44">
        <v>5467.3187761445133</v>
      </c>
      <c r="S238" s="44">
        <v>288035.73837672209</v>
      </c>
      <c r="T238" s="44">
        <v>0</v>
      </c>
      <c r="U238" s="44">
        <v>213006.84902847689</v>
      </c>
      <c r="V238" s="44">
        <v>506509.90618134115</v>
      </c>
      <c r="W238" s="44">
        <v>9514.6465381413</v>
      </c>
      <c r="X238" s="44">
        <v>493433.49379758851</v>
      </c>
      <c r="Y238" s="44">
        <v>0</v>
      </c>
      <c r="Z238" s="44">
        <v>304644.04445742071</v>
      </c>
      <c r="AA238" s="44">
        <v>807592.18479314819</v>
      </c>
      <c r="AB238" s="45">
        <v>4.2806707699632351E-2</v>
      </c>
      <c r="AC238" s="2">
        <v>120</v>
      </c>
    </row>
    <row r="239" spans="1:29" x14ac:dyDescent="0.3">
      <c r="A239" s="1">
        <v>383</v>
      </c>
      <c r="B239" t="s">
        <v>111</v>
      </c>
      <c r="C239" s="4">
        <v>97320.228609927639</v>
      </c>
      <c r="D239" s="4">
        <v>204543.7742442528</v>
      </c>
      <c r="E239" s="4">
        <v>808854.49017374008</v>
      </c>
      <c r="F239" s="4">
        <v>3932051.021022249</v>
      </c>
      <c r="G239" s="4">
        <v>5042770.4953580583</v>
      </c>
      <c r="H239" s="4">
        <v>110577.32821339405</v>
      </c>
      <c r="I239" s="4">
        <v>547990.96840702021</v>
      </c>
      <c r="J239" s="4">
        <v>737588.14716072334</v>
      </c>
      <c r="K239" s="4">
        <v>3862786.7687613447</v>
      </c>
      <c r="L239" s="4">
        <v>5258943.2125424817</v>
      </c>
      <c r="M239" s="2">
        <v>3353.7115319285831</v>
      </c>
      <c r="N239" s="2">
        <v>54179.284108409367</v>
      </c>
      <c r="O239" s="2">
        <v>-47187.187238288643</v>
      </c>
      <c r="P239" s="2">
        <v>20047.822234714891</v>
      </c>
      <c r="Q239" s="44">
        <v>30393.630636764196</v>
      </c>
      <c r="R239" s="44">
        <v>9903.3880715378291</v>
      </c>
      <c r="S239" s="44">
        <v>289267.91005435801</v>
      </c>
      <c r="T239" s="44">
        <v>-24079.155774728097</v>
      </c>
      <c r="U239" s="44">
        <v>-89312.074495619192</v>
      </c>
      <c r="V239" s="44">
        <v>185779.08654765927</v>
      </c>
      <c r="W239" s="44">
        <v>13257.099603466413</v>
      </c>
      <c r="X239" s="44">
        <v>343447.19416276738</v>
      </c>
      <c r="Y239" s="44">
        <v>-71266.34301301674</v>
      </c>
      <c r="Z239" s="44">
        <v>-69264.252260904294</v>
      </c>
      <c r="AA239" s="44">
        <v>216172.71718442347</v>
      </c>
      <c r="AB239" s="45">
        <v>4.2867847621344955E-2</v>
      </c>
      <c r="AC239" s="2">
        <v>119</v>
      </c>
    </row>
    <row r="240" spans="1:29" x14ac:dyDescent="0.3">
      <c r="A240" s="1">
        <v>1735</v>
      </c>
      <c r="B240" t="s">
        <v>296</v>
      </c>
      <c r="C240" s="4">
        <v>21148.342418070824</v>
      </c>
      <c r="D240" s="4">
        <v>245815.2611290284</v>
      </c>
      <c r="E240" s="4">
        <v>1272389.8139200059</v>
      </c>
      <c r="F240" s="4">
        <v>4425104.184753662</v>
      </c>
      <c r="G240" s="4">
        <v>5964457.6022207672</v>
      </c>
      <c r="H240" s="4">
        <v>23230.860488787646</v>
      </c>
      <c r="I240" s="4">
        <v>499007.05899591348</v>
      </c>
      <c r="J240" s="4">
        <v>1262317.8547848379</v>
      </c>
      <c r="K240" s="4">
        <v>4442435.7527617598</v>
      </c>
      <c r="L240" s="4">
        <v>6226991.5270312987</v>
      </c>
      <c r="M240" s="2">
        <v>728.78414756850907</v>
      </c>
      <c r="N240" s="2">
        <v>65111.220911514371</v>
      </c>
      <c r="O240" s="2">
        <v>-74229.04504942293</v>
      </c>
      <c r="P240" s="2">
        <v>22561.686405323071</v>
      </c>
      <c r="Q240" s="44">
        <v>14172.646414983017</v>
      </c>
      <c r="R240" s="44">
        <v>1353.7339231483129</v>
      </c>
      <c r="S240" s="44">
        <v>188080.57695537072</v>
      </c>
      <c r="T240" s="44">
        <v>64157.085914254931</v>
      </c>
      <c r="U240" s="44">
        <v>-5230.1183972252511</v>
      </c>
      <c r="V240" s="44">
        <v>248361.27839554852</v>
      </c>
      <c r="W240" s="44">
        <v>2082.518070716822</v>
      </c>
      <c r="X240" s="44">
        <v>253191.79786688508</v>
      </c>
      <c r="Y240" s="44">
        <v>-10071.959135167999</v>
      </c>
      <c r="Z240" s="44">
        <v>17331.56800809782</v>
      </c>
      <c r="AA240" s="44">
        <v>262533.92481053155</v>
      </c>
      <c r="AB240" s="45">
        <v>4.4016395508081299E-2</v>
      </c>
      <c r="AC240" s="2">
        <v>118</v>
      </c>
    </row>
    <row r="241" spans="1:29" x14ac:dyDescent="0.3">
      <c r="A241" s="1">
        <v>518</v>
      </c>
      <c r="B241" t="s">
        <v>148</v>
      </c>
      <c r="C241" s="4">
        <v>20753773.527358148</v>
      </c>
      <c r="D241" s="4">
        <v>14481178.342823667</v>
      </c>
      <c r="E241" s="4">
        <v>0</v>
      </c>
      <c r="F241" s="4">
        <v>335644037.40845579</v>
      </c>
      <c r="G241" s="4">
        <v>370878990.26022005</v>
      </c>
      <c r="H241" s="4">
        <v>22139809.358759873</v>
      </c>
      <c r="I241" s="4">
        <v>22231202.893604022</v>
      </c>
      <c r="J241" s="4">
        <v>0</v>
      </c>
      <c r="K241" s="4">
        <v>342863328.31216282</v>
      </c>
      <c r="L241" s="4">
        <v>387234340.56452674</v>
      </c>
      <c r="M241" s="2">
        <v>715187.0747109513</v>
      </c>
      <c r="N241" s="2">
        <v>3835755.3465474551</v>
      </c>
      <c r="O241" s="2">
        <v>0</v>
      </c>
      <c r="P241" s="2">
        <v>1711303.3274825967</v>
      </c>
      <c r="Q241" s="44">
        <v>6262245.7487410037</v>
      </c>
      <c r="R241" s="44">
        <v>670848.75669077307</v>
      </c>
      <c r="S241" s="44">
        <v>3914269.204232899</v>
      </c>
      <c r="T241" s="44">
        <v>0</v>
      </c>
      <c r="U241" s="44">
        <v>5507987.5762244305</v>
      </c>
      <c r="V241" s="44">
        <v>10093104.555565681</v>
      </c>
      <c r="W241" s="44">
        <v>1386035.8314017244</v>
      </c>
      <c r="X241" s="44">
        <v>7750024.5507803541</v>
      </c>
      <c r="Y241" s="44">
        <v>0</v>
      </c>
      <c r="Z241" s="44">
        <v>7219290.9037070274</v>
      </c>
      <c r="AA241" s="44">
        <v>16355350.304306686</v>
      </c>
      <c r="AB241" s="45">
        <v>4.4098885981196378E-2</v>
      </c>
      <c r="AC241" s="2">
        <v>117</v>
      </c>
    </row>
    <row r="242" spans="1:29" x14ac:dyDescent="0.3">
      <c r="A242" s="1">
        <v>106</v>
      </c>
      <c r="B242" t="s">
        <v>17</v>
      </c>
      <c r="C242" s="4">
        <v>1073113.6393808823</v>
      </c>
      <c r="D242" s="4">
        <v>1216599.2752854568</v>
      </c>
      <c r="E242" s="4">
        <v>0</v>
      </c>
      <c r="F242" s="4">
        <v>28198277.999067131</v>
      </c>
      <c r="G242" s="4">
        <v>30487990.913733471</v>
      </c>
      <c r="H242" s="4">
        <v>1008801.3863525193</v>
      </c>
      <c r="I242" s="4">
        <v>1854905.3931411738</v>
      </c>
      <c r="J242" s="4">
        <v>0</v>
      </c>
      <c r="K242" s="4">
        <v>28979526.7171073</v>
      </c>
      <c r="L242" s="4">
        <v>31843233.496600993</v>
      </c>
      <c r="M242" s="2">
        <v>36980.118510473687</v>
      </c>
      <c r="N242" s="2">
        <v>322251.20527533116</v>
      </c>
      <c r="O242" s="2">
        <v>0</v>
      </c>
      <c r="P242" s="2">
        <v>143770.78568614306</v>
      </c>
      <c r="Q242" s="44">
        <v>503002.10947194789</v>
      </c>
      <c r="R242" s="44">
        <v>-101292.37153883668</v>
      </c>
      <c r="S242" s="44">
        <v>316054.9125803858</v>
      </c>
      <c r="T242" s="44">
        <v>0</v>
      </c>
      <c r="U242" s="44">
        <v>637477.93235402519</v>
      </c>
      <c r="V242" s="44">
        <v>852240.47339557391</v>
      </c>
      <c r="W242" s="44">
        <v>-64312.253028362997</v>
      </c>
      <c r="X242" s="44">
        <v>638306.11785571696</v>
      </c>
      <c r="Y242" s="44">
        <v>0</v>
      </c>
      <c r="Z242" s="44">
        <v>781248.71804016829</v>
      </c>
      <c r="AA242" s="44">
        <v>1355242.5828675218</v>
      </c>
      <c r="AB242" s="45">
        <v>4.4451685475183141E-2</v>
      </c>
      <c r="AC242" s="2">
        <v>116</v>
      </c>
    </row>
    <row r="243" spans="1:29" x14ac:dyDescent="0.3">
      <c r="A243" s="1">
        <v>845</v>
      </c>
      <c r="B243" t="s">
        <v>220</v>
      </c>
      <c r="C243" s="4">
        <v>0</v>
      </c>
      <c r="D243" s="4">
        <v>153397.23890183444</v>
      </c>
      <c r="E243" s="4">
        <v>1600156.7267316156</v>
      </c>
      <c r="F243" s="4">
        <v>1955276.91087952</v>
      </c>
      <c r="G243" s="4">
        <v>3708831.8572671716</v>
      </c>
      <c r="H243" s="4">
        <v>1600.6131326225802</v>
      </c>
      <c r="I243" s="4">
        <v>668724.79881795263</v>
      </c>
      <c r="J243" s="4">
        <v>1313826.4150491683</v>
      </c>
      <c r="K243" s="4">
        <v>1890361.033575716</v>
      </c>
      <c r="L243" s="4">
        <v>3874512.8605754594</v>
      </c>
      <c r="M243" s="2">
        <v>0</v>
      </c>
      <c r="N243" s="2">
        <v>40631.657544285059</v>
      </c>
      <c r="O243" s="2">
        <v>-93350.406027508245</v>
      </c>
      <c r="P243" s="2">
        <v>9969.1086711189673</v>
      </c>
      <c r="Q243" s="44">
        <v>-42749.639812104215</v>
      </c>
      <c r="R243" s="44">
        <v>1600.6131326225802</v>
      </c>
      <c r="S243" s="44">
        <v>474695.9023718331</v>
      </c>
      <c r="T243" s="44">
        <v>-192979.90565493907</v>
      </c>
      <c r="U243" s="44">
        <v>-74884.985974923009</v>
      </c>
      <c r="V243" s="44">
        <v>208430.64312039205</v>
      </c>
      <c r="W243" s="44">
        <v>1600.6131326225802</v>
      </c>
      <c r="X243" s="44">
        <v>515327.55991611816</v>
      </c>
      <c r="Y243" s="44">
        <v>-286330.31168244733</v>
      </c>
      <c r="Z243" s="44">
        <v>-64915.877303804038</v>
      </c>
      <c r="AA243" s="44">
        <v>165681.00330828782</v>
      </c>
      <c r="AB243" s="45">
        <v>4.4672017951864977E-2</v>
      </c>
      <c r="AC243" s="2">
        <v>115</v>
      </c>
    </row>
    <row r="244" spans="1:29" x14ac:dyDescent="0.3">
      <c r="A244" s="1">
        <v>453</v>
      </c>
      <c r="B244" t="s">
        <v>135</v>
      </c>
      <c r="C244" s="4">
        <v>74873.706661288525</v>
      </c>
      <c r="D244" s="4">
        <v>891572.639905649</v>
      </c>
      <c r="E244" s="4">
        <v>0</v>
      </c>
      <c r="F244" s="4">
        <v>20664826.674767457</v>
      </c>
      <c r="G244" s="4">
        <v>21631273.021334395</v>
      </c>
      <c r="H244" s="4">
        <v>67621.433558513614</v>
      </c>
      <c r="I244" s="4">
        <v>663767.74837221764</v>
      </c>
      <c r="J244" s="4">
        <v>0</v>
      </c>
      <c r="K244" s="4">
        <v>21879555.961558186</v>
      </c>
      <c r="L244" s="4">
        <v>22610945.143488917</v>
      </c>
      <c r="M244" s="2">
        <v>2580.1913646818757</v>
      </c>
      <c r="N244" s="2">
        <v>236158.58042714282</v>
      </c>
      <c r="O244" s="2">
        <v>0</v>
      </c>
      <c r="P244" s="2">
        <v>105360.98577358421</v>
      </c>
      <c r="Q244" s="44">
        <v>344099.75756540889</v>
      </c>
      <c r="R244" s="44">
        <v>-9832.4644674567862</v>
      </c>
      <c r="S244" s="44">
        <v>-463963.47196057416</v>
      </c>
      <c r="T244" s="44">
        <v>0</v>
      </c>
      <c r="U244" s="44">
        <v>1109368.3010171445</v>
      </c>
      <c r="V244" s="44">
        <v>635572.36458911374</v>
      </c>
      <c r="W244" s="44">
        <v>-7252.2731027749105</v>
      </c>
      <c r="X244" s="44">
        <v>-227804.89153343134</v>
      </c>
      <c r="Y244" s="44">
        <v>0</v>
      </c>
      <c r="Z244" s="44">
        <v>1214729.2867907286</v>
      </c>
      <c r="AA244" s="44">
        <v>979672.12215452269</v>
      </c>
      <c r="AB244" s="45">
        <v>4.5289619394489451E-2</v>
      </c>
      <c r="AC244" s="2">
        <v>114</v>
      </c>
    </row>
    <row r="245" spans="1:29" x14ac:dyDescent="0.3">
      <c r="A245" s="1">
        <v>420</v>
      </c>
      <c r="B245" t="s">
        <v>126</v>
      </c>
      <c r="C245" s="4">
        <v>209930.03907014328</v>
      </c>
      <c r="D245" s="4">
        <v>364939.47020085843</v>
      </c>
      <c r="E245" s="4">
        <v>0</v>
      </c>
      <c r="F245" s="4">
        <v>8458549.0412539747</v>
      </c>
      <c r="G245" s="4">
        <v>9033418.5505249761</v>
      </c>
      <c r="H245" s="4">
        <v>235985.00282664952</v>
      </c>
      <c r="I245" s="4">
        <v>1138010.5049625358</v>
      </c>
      <c r="J245" s="4">
        <v>0</v>
      </c>
      <c r="K245" s="4">
        <v>8068767.6352111893</v>
      </c>
      <c r="L245" s="4">
        <v>9442763.1430003755</v>
      </c>
      <c r="M245" s="2">
        <v>7234.3109236792106</v>
      </c>
      <c r="N245" s="2">
        <v>96664.68369149229</v>
      </c>
      <c r="O245" s="2">
        <v>0</v>
      </c>
      <c r="P245" s="2">
        <v>43126.471817395643</v>
      </c>
      <c r="Q245" s="44">
        <v>147025.46643256713</v>
      </c>
      <c r="R245" s="44">
        <v>18820.652832827032</v>
      </c>
      <c r="S245" s="44">
        <v>676406.35107018508</v>
      </c>
      <c r="T245" s="44">
        <v>0</v>
      </c>
      <c r="U245" s="44">
        <v>-432907.87786018103</v>
      </c>
      <c r="V245" s="44">
        <v>262319.12604283227</v>
      </c>
      <c r="W245" s="44">
        <v>26054.963756506244</v>
      </c>
      <c r="X245" s="44">
        <v>773071.03476167738</v>
      </c>
      <c r="Y245" s="44">
        <v>0</v>
      </c>
      <c r="Z245" s="44">
        <v>-389781.40604278538</v>
      </c>
      <c r="AA245" s="44">
        <v>409344.59247539937</v>
      </c>
      <c r="AB245" s="45">
        <v>4.5314472055721401E-2</v>
      </c>
      <c r="AC245" s="2">
        <v>113</v>
      </c>
    </row>
    <row r="246" spans="1:29" x14ac:dyDescent="0.3">
      <c r="A246" s="1">
        <v>355</v>
      </c>
      <c r="B246" t="s">
        <v>101</v>
      </c>
      <c r="C246" s="4">
        <v>484453.01065735921</v>
      </c>
      <c r="D246" s="4">
        <v>786000.68724331527</v>
      </c>
      <c r="E246" s="4">
        <v>0</v>
      </c>
      <c r="F246" s="4">
        <v>18217885.162840001</v>
      </c>
      <c r="G246" s="4">
        <v>19488338.860740677</v>
      </c>
      <c r="H246" s="4">
        <v>521651.05887996207</v>
      </c>
      <c r="I246" s="4">
        <v>906144.3092107909</v>
      </c>
      <c r="J246" s="4">
        <v>0</v>
      </c>
      <c r="K246" s="4">
        <v>18955036.244730636</v>
      </c>
      <c r="L246" s="4">
        <v>20382831.612821389</v>
      </c>
      <c r="M246" s="2">
        <v>16694.531771305039</v>
      </c>
      <c r="N246" s="2">
        <v>208194.82138189368</v>
      </c>
      <c r="O246" s="2">
        <v>0</v>
      </c>
      <c r="P246" s="2">
        <v>92885.092610551786</v>
      </c>
      <c r="Q246" s="44">
        <v>317774.44576375053</v>
      </c>
      <c r="R246" s="44">
        <v>20503.51645129783</v>
      </c>
      <c r="S246" s="44">
        <v>-88051.19941441805</v>
      </c>
      <c r="T246" s="44">
        <v>0</v>
      </c>
      <c r="U246" s="44">
        <v>644265.98928008345</v>
      </c>
      <c r="V246" s="44">
        <v>576718.306316962</v>
      </c>
      <c r="W246" s="44">
        <v>37198.048222602869</v>
      </c>
      <c r="X246" s="44">
        <v>120143.62196747563</v>
      </c>
      <c r="Y246" s="44">
        <v>0</v>
      </c>
      <c r="Z246" s="44">
        <v>737151.08189063519</v>
      </c>
      <c r="AA246" s="44">
        <v>894492.75208071247</v>
      </c>
      <c r="AB246" s="45">
        <v>4.5898871036292942E-2</v>
      </c>
      <c r="AC246" s="2">
        <v>112</v>
      </c>
    </row>
    <row r="247" spans="1:29" x14ac:dyDescent="0.3">
      <c r="A247" s="1">
        <v>432</v>
      </c>
      <c r="B247" t="s">
        <v>128</v>
      </c>
      <c r="C247" s="4">
        <v>0</v>
      </c>
      <c r="D247" s="4">
        <v>54936.340721304245</v>
      </c>
      <c r="E247" s="4">
        <v>1273311.7957409055</v>
      </c>
      <c r="F247" s="4">
        <v>0</v>
      </c>
      <c r="G247" s="4">
        <v>1328248.1364622097</v>
      </c>
      <c r="H247" s="4">
        <v>0</v>
      </c>
      <c r="I247" s="4">
        <v>232982.98247440232</v>
      </c>
      <c r="J247" s="4">
        <v>1157055.3648901677</v>
      </c>
      <c r="K247" s="4">
        <v>0</v>
      </c>
      <c r="L247" s="4">
        <v>1390038.34736457</v>
      </c>
      <c r="M247" s="2">
        <v>0</v>
      </c>
      <c r="N247" s="2">
        <v>14551.465195228506</v>
      </c>
      <c r="O247" s="2">
        <v>-74282.831891607275</v>
      </c>
      <c r="P247" s="2">
        <v>0</v>
      </c>
      <c r="Q247" s="44">
        <v>-59731.366696378769</v>
      </c>
      <c r="R247" s="44">
        <v>0</v>
      </c>
      <c r="S247" s="44">
        <v>163495.17655786959</v>
      </c>
      <c r="T247" s="44">
        <v>-41973.598959130453</v>
      </c>
      <c r="U247" s="44">
        <v>0</v>
      </c>
      <c r="V247" s="44">
        <v>121521.57759873904</v>
      </c>
      <c r="W247" s="44">
        <v>0</v>
      </c>
      <c r="X247" s="44">
        <v>178046.64175309811</v>
      </c>
      <c r="Y247" s="44">
        <v>-116256.43085073773</v>
      </c>
      <c r="Z247" s="44">
        <v>0</v>
      </c>
      <c r="AA247" s="44">
        <v>61790.210902360268</v>
      </c>
      <c r="AB247" s="45">
        <v>4.6520081004546757E-2</v>
      </c>
      <c r="AC247" s="2">
        <v>111</v>
      </c>
    </row>
    <row r="248" spans="1:29" x14ac:dyDescent="0.3">
      <c r="A248" s="1">
        <v>307</v>
      </c>
      <c r="B248" t="s">
        <v>83</v>
      </c>
      <c r="C248" s="4">
        <v>2059580.942715903</v>
      </c>
      <c r="D248" s="4">
        <v>1894728.2348986953</v>
      </c>
      <c r="E248" s="4">
        <v>0</v>
      </c>
      <c r="F248" s="4">
        <v>43915917.579203784</v>
      </c>
      <c r="G248" s="4">
        <v>47870226.756818391</v>
      </c>
      <c r="H248" s="4">
        <v>2283948.4191702046</v>
      </c>
      <c r="I248" s="4">
        <v>1520887.860050594</v>
      </c>
      <c r="J248" s="4">
        <v>0</v>
      </c>
      <c r="K248" s="4">
        <v>46332890.021267474</v>
      </c>
      <c r="L248" s="4">
        <v>50137726.300488278</v>
      </c>
      <c r="M248" s="2">
        <v>70974.354018544298</v>
      </c>
      <c r="N248" s="2">
        <v>501873.1062633933</v>
      </c>
      <c r="O248" s="2">
        <v>0</v>
      </c>
      <c r="P248" s="2">
        <v>223908.21080276274</v>
      </c>
      <c r="Q248" s="44">
        <v>796755.67108470039</v>
      </c>
      <c r="R248" s="44">
        <v>153393.12243575719</v>
      </c>
      <c r="S248" s="44">
        <v>-875713.48111149459</v>
      </c>
      <c r="T248" s="44">
        <v>0</v>
      </c>
      <c r="U248" s="44">
        <v>2193064.2312609265</v>
      </c>
      <c r="V248" s="44">
        <v>1470743.8725851865</v>
      </c>
      <c r="W248" s="44">
        <v>224367.4764543015</v>
      </c>
      <c r="X248" s="44">
        <v>-373840.37484810129</v>
      </c>
      <c r="Y248" s="44">
        <v>0</v>
      </c>
      <c r="Z248" s="44">
        <v>2416972.4420636892</v>
      </c>
      <c r="AA248" s="44">
        <v>2267499.5436698869</v>
      </c>
      <c r="AB248" s="45">
        <v>4.7367637408296082E-2</v>
      </c>
      <c r="AC248" s="2">
        <v>110</v>
      </c>
    </row>
    <row r="249" spans="1:29" x14ac:dyDescent="0.3">
      <c r="A249" s="1">
        <v>415</v>
      </c>
      <c r="B249" t="s">
        <v>124</v>
      </c>
      <c r="C249" s="4">
        <v>0</v>
      </c>
      <c r="D249" s="4">
        <v>76984.864818320668</v>
      </c>
      <c r="E249" s="4">
        <v>1784351.3998134299</v>
      </c>
      <c r="F249" s="4">
        <v>0</v>
      </c>
      <c r="G249" s="4">
        <v>1861336.2646317505</v>
      </c>
      <c r="H249" s="4">
        <v>0</v>
      </c>
      <c r="I249" s="4">
        <v>54347.064119626368</v>
      </c>
      <c r="J249" s="4">
        <v>1895461.2366212294</v>
      </c>
      <c r="K249" s="4">
        <v>0</v>
      </c>
      <c r="L249" s="4">
        <v>1949808.3007408557</v>
      </c>
      <c r="M249" s="2">
        <v>0</v>
      </c>
      <c r="N249" s="2">
        <v>20391.649066075057</v>
      </c>
      <c r="O249" s="2">
        <v>-104096.00815075294</v>
      </c>
      <c r="P249" s="2">
        <v>0</v>
      </c>
      <c r="Q249" s="44">
        <v>-83704.359084677882</v>
      </c>
      <c r="R249" s="44">
        <v>0</v>
      </c>
      <c r="S249" s="44">
        <v>-43029.449764769357</v>
      </c>
      <c r="T249" s="44">
        <v>215205.84495855245</v>
      </c>
      <c r="U249" s="44">
        <v>0</v>
      </c>
      <c r="V249" s="44">
        <v>172176.3951937831</v>
      </c>
      <c r="W249" s="44">
        <v>0</v>
      </c>
      <c r="X249" s="44">
        <v>-22637.8006986943</v>
      </c>
      <c r="Y249" s="44">
        <v>111109.83680779951</v>
      </c>
      <c r="Z249" s="44">
        <v>0</v>
      </c>
      <c r="AA249" s="44">
        <v>88472.036109105218</v>
      </c>
      <c r="AB249" s="45">
        <v>4.7531463169879544E-2</v>
      </c>
      <c r="AC249" s="2">
        <v>109</v>
      </c>
    </row>
    <row r="250" spans="1:29" x14ac:dyDescent="0.3">
      <c r="A250" s="1">
        <v>385</v>
      </c>
      <c r="B250" t="s">
        <v>113</v>
      </c>
      <c r="C250" s="4">
        <v>16176.955204164162</v>
      </c>
      <c r="D250" s="4">
        <v>182198.92747938741</v>
      </c>
      <c r="E250" s="4">
        <v>643596.62555050128</v>
      </c>
      <c r="F250" s="4">
        <v>3579401.1293923943</v>
      </c>
      <c r="G250" s="4">
        <v>4421373.6376264477</v>
      </c>
      <c r="H250" s="4">
        <v>21132.332800493397</v>
      </c>
      <c r="I250" s="4">
        <v>243130.75446945886</v>
      </c>
      <c r="J250" s="4">
        <v>627328.14784118731</v>
      </c>
      <c r="K250" s="4">
        <v>3740658.0758429761</v>
      </c>
      <c r="L250" s="4">
        <v>4632249.3109541154</v>
      </c>
      <c r="M250" s="2">
        <v>557.46726034882249</v>
      </c>
      <c r="N250" s="2">
        <v>48260.610681630504</v>
      </c>
      <c r="O250" s="2">
        <v>-37546.32612505983</v>
      </c>
      <c r="P250" s="2">
        <v>18249.813434552176</v>
      </c>
      <c r="Q250" s="44">
        <v>29521.565251471671</v>
      </c>
      <c r="R250" s="44">
        <v>4397.910335980413</v>
      </c>
      <c r="S250" s="44">
        <v>12671.216308440948</v>
      </c>
      <c r="T250" s="44">
        <v>21277.848415745859</v>
      </c>
      <c r="U250" s="44">
        <v>143007.13301602961</v>
      </c>
      <c r="V250" s="44">
        <v>181354.10807619596</v>
      </c>
      <c r="W250" s="44">
        <v>4955.3775963292355</v>
      </c>
      <c r="X250" s="44">
        <v>60931.826990071451</v>
      </c>
      <c r="Y250" s="44">
        <v>-16268.477709313971</v>
      </c>
      <c r="Z250" s="44">
        <v>161256.94645058177</v>
      </c>
      <c r="AA250" s="44">
        <v>210875.67332766764</v>
      </c>
      <c r="AB250" s="45">
        <v>4.7694605932665141E-2</v>
      </c>
      <c r="AC250" s="2">
        <v>108</v>
      </c>
    </row>
    <row r="251" spans="1:29" x14ac:dyDescent="0.3">
      <c r="A251" s="1">
        <v>1669</v>
      </c>
      <c r="B251" t="s">
        <v>270</v>
      </c>
      <c r="C251" s="4">
        <v>9477.0110942104438</v>
      </c>
      <c r="D251" s="4">
        <v>159687.95332126814</v>
      </c>
      <c r="E251" s="4">
        <v>2917510.4251364479</v>
      </c>
      <c r="F251" s="4">
        <v>783729.0810260321</v>
      </c>
      <c r="G251" s="4">
        <v>3870404.470577959</v>
      </c>
      <c r="H251" s="4">
        <v>8932.6533701540211</v>
      </c>
      <c r="I251" s="4">
        <v>261158.88299235827</v>
      </c>
      <c r="J251" s="4">
        <v>3035114.7252285639</v>
      </c>
      <c r="K251" s="4">
        <v>751247.42292224732</v>
      </c>
      <c r="L251" s="4">
        <v>4056453.6845133239</v>
      </c>
      <c r="M251" s="2">
        <v>326.58329978097157</v>
      </c>
      <c r="N251" s="2">
        <v>42297.933650877152</v>
      </c>
      <c r="O251" s="2">
        <v>-170202.56717744333</v>
      </c>
      <c r="P251" s="2">
        <v>3995.8945630622961</v>
      </c>
      <c r="Q251" s="44">
        <v>-123582.15566372292</v>
      </c>
      <c r="R251" s="44">
        <v>-870.94102383739437</v>
      </c>
      <c r="S251" s="44">
        <v>59172.996020212973</v>
      </c>
      <c r="T251" s="44">
        <v>287806.8672695593</v>
      </c>
      <c r="U251" s="44">
        <v>-36477.552666847077</v>
      </c>
      <c r="V251" s="44">
        <v>309631.36959908786</v>
      </c>
      <c r="W251" s="44">
        <v>-544.35772405642274</v>
      </c>
      <c r="X251" s="44">
        <v>101470.92967109013</v>
      </c>
      <c r="Y251" s="44">
        <v>117604.30009211597</v>
      </c>
      <c r="Z251" s="44">
        <v>-32481.658103784783</v>
      </c>
      <c r="AA251" s="44">
        <v>186049.21393536497</v>
      </c>
      <c r="AB251" s="45">
        <v>4.8069708308181719E-2</v>
      </c>
      <c r="AC251" s="2">
        <v>107</v>
      </c>
    </row>
    <row r="252" spans="1:29" x14ac:dyDescent="0.3">
      <c r="A252" s="1">
        <v>512</v>
      </c>
      <c r="B252" t="s">
        <v>146</v>
      </c>
      <c r="C252" s="4">
        <v>139633.65539826811</v>
      </c>
      <c r="D252" s="4">
        <v>562773.78780775168</v>
      </c>
      <c r="E252" s="4">
        <v>1442194.904082546</v>
      </c>
      <c r="F252" s="4">
        <v>11601748.193341639</v>
      </c>
      <c r="G252" s="4">
        <v>13746350.540630205</v>
      </c>
      <c r="H252" s="4">
        <v>87831.133999417623</v>
      </c>
      <c r="I252" s="4">
        <v>989447.25187689601</v>
      </c>
      <c r="J252" s="4">
        <v>1266455.9509100823</v>
      </c>
      <c r="K252" s="4">
        <v>12075052.136391005</v>
      </c>
      <c r="L252" s="4">
        <v>14418786.473177401</v>
      </c>
      <c r="M252" s="2">
        <v>4811.8567644501327</v>
      </c>
      <c r="N252" s="2">
        <v>149066.77580903485</v>
      </c>
      <c r="O252" s="2">
        <v>-84135.183521613595</v>
      </c>
      <c r="P252" s="2">
        <v>59152.28061602555</v>
      </c>
      <c r="Q252" s="44">
        <v>128895.72966789696</v>
      </c>
      <c r="R252" s="44">
        <v>-56614.378163300615</v>
      </c>
      <c r="S252" s="44">
        <v>277606.68826010951</v>
      </c>
      <c r="T252" s="44">
        <v>-91603.769650850096</v>
      </c>
      <c r="U252" s="44">
        <v>414151.6624333401</v>
      </c>
      <c r="V252" s="44">
        <v>543540.20287929976</v>
      </c>
      <c r="W252" s="44">
        <v>-51802.521398850484</v>
      </c>
      <c r="X252" s="44">
        <v>426673.46406914433</v>
      </c>
      <c r="Y252" s="44">
        <v>-175738.95317246369</v>
      </c>
      <c r="Z252" s="44">
        <v>473303.94304936565</v>
      </c>
      <c r="AA252" s="44">
        <v>672435.93254719675</v>
      </c>
      <c r="AB252" s="45">
        <v>4.8917414884748656E-2</v>
      </c>
      <c r="AC252" s="2">
        <v>106</v>
      </c>
    </row>
    <row r="253" spans="1:29" x14ac:dyDescent="0.3">
      <c r="A253" s="1">
        <v>1924</v>
      </c>
      <c r="B253" t="s">
        <v>319</v>
      </c>
      <c r="C253" s="4">
        <v>143870.75349097187</v>
      </c>
      <c r="D253" s="4">
        <v>344132.62003567669</v>
      </c>
      <c r="E253" s="4">
        <v>0</v>
      </c>
      <c r="F253" s="4">
        <v>7976288.8943333169</v>
      </c>
      <c r="G253" s="4">
        <v>8464292.2678599656</v>
      </c>
      <c r="H253" s="4">
        <v>153183.24744887775</v>
      </c>
      <c r="I253" s="4">
        <v>457392.65273446427</v>
      </c>
      <c r="J253" s="4">
        <v>0</v>
      </c>
      <c r="K253" s="4">
        <v>8279297.744799071</v>
      </c>
      <c r="L253" s="4">
        <v>8889873.6449824143</v>
      </c>
      <c r="M253" s="2">
        <v>4957.8696226028687</v>
      </c>
      <c r="N253" s="2">
        <v>91153.392767749305</v>
      </c>
      <c r="O253" s="2">
        <v>0</v>
      </c>
      <c r="P253" s="2">
        <v>40667.63655695202</v>
      </c>
      <c r="Q253" s="44">
        <v>136778.8989473042</v>
      </c>
      <c r="R253" s="44">
        <v>4354.6243353030159</v>
      </c>
      <c r="S253" s="44">
        <v>22106.639931038269</v>
      </c>
      <c r="T253" s="44">
        <v>0</v>
      </c>
      <c r="U253" s="44">
        <v>262341.21390880202</v>
      </c>
      <c r="V253" s="44">
        <v>288802.47817514453</v>
      </c>
      <c r="W253" s="44">
        <v>9312.4939579058846</v>
      </c>
      <c r="X253" s="44">
        <v>113260.03269878757</v>
      </c>
      <c r="Y253" s="44">
        <v>0</v>
      </c>
      <c r="Z253" s="44">
        <v>303008.85046575405</v>
      </c>
      <c r="AA253" s="44">
        <v>425581.37712244876</v>
      </c>
      <c r="AB253" s="45">
        <v>5.0279617439302919E-2</v>
      </c>
      <c r="AC253" s="2">
        <v>105</v>
      </c>
    </row>
    <row r="254" spans="1:29" x14ac:dyDescent="0.3">
      <c r="A254" s="1">
        <v>1690</v>
      </c>
      <c r="B254" t="s">
        <v>275</v>
      </c>
      <c r="C254" s="4">
        <v>24622.465819335637</v>
      </c>
      <c r="D254" s="4">
        <v>148937.09405794417</v>
      </c>
      <c r="E254" s="4">
        <v>2144955.394881587</v>
      </c>
      <c r="F254" s="4">
        <v>1307101.2255152205</v>
      </c>
      <c r="G254" s="4">
        <v>3625616.1802740879</v>
      </c>
      <c r="H254" s="4">
        <v>25355.332727100264</v>
      </c>
      <c r="I254" s="4">
        <v>360686.65787161706</v>
      </c>
      <c r="J254" s="4">
        <v>2189708.5350734685</v>
      </c>
      <c r="K254" s="4">
        <v>1236200.117103168</v>
      </c>
      <c r="L254" s="4">
        <v>3811950.6427753535</v>
      </c>
      <c r="M254" s="2">
        <v>848.50445526388387</v>
      </c>
      <c r="N254" s="2">
        <v>39450.260283211603</v>
      </c>
      <c r="O254" s="2">
        <v>-125133.02833283917</v>
      </c>
      <c r="P254" s="2">
        <v>6664.3420626557654</v>
      </c>
      <c r="Q254" s="44">
        <v>-78169.921531707907</v>
      </c>
      <c r="R254" s="44">
        <v>-115.63754749925749</v>
      </c>
      <c r="S254" s="44">
        <v>172299.3035304613</v>
      </c>
      <c r="T254" s="44">
        <v>169886.16852472062</v>
      </c>
      <c r="U254" s="44">
        <v>-77565.450474708268</v>
      </c>
      <c r="V254" s="44">
        <v>264504.3840329735</v>
      </c>
      <c r="W254" s="44">
        <v>732.86690776462638</v>
      </c>
      <c r="X254" s="44">
        <v>211749.5638136729</v>
      </c>
      <c r="Y254" s="44">
        <v>44753.140191881452</v>
      </c>
      <c r="Z254" s="44">
        <v>-70901.108412052505</v>
      </c>
      <c r="AA254" s="44">
        <v>186334.46250126557</v>
      </c>
      <c r="AB254" s="45">
        <v>5.1393874375080466E-2</v>
      </c>
      <c r="AC254" s="2">
        <v>104</v>
      </c>
    </row>
    <row r="255" spans="1:29" x14ac:dyDescent="0.3">
      <c r="A255" s="1">
        <v>866</v>
      </c>
      <c r="B255" t="s">
        <v>229</v>
      </c>
      <c r="C255" s="4">
        <v>1583.3456381015226</v>
      </c>
      <c r="D255" s="4">
        <v>124449.86213143429</v>
      </c>
      <c r="E255" s="4">
        <v>2617512.1701785894</v>
      </c>
      <c r="F255" s="4">
        <v>266980.5963524144</v>
      </c>
      <c r="G255" s="4">
        <v>3010524.9945074464</v>
      </c>
      <c r="H255" s="4">
        <v>561.72710848280349</v>
      </c>
      <c r="I255" s="4">
        <v>281736.44383162732</v>
      </c>
      <c r="J255" s="4">
        <v>2606662.7924083681</v>
      </c>
      <c r="K255" s="4">
        <v>277055.34511612321</v>
      </c>
      <c r="L255" s="4">
        <v>3166016.3084646012</v>
      </c>
      <c r="M255" s="2">
        <v>54.563009164450477</v>
      </c>
      <c r="N255" s="2">
        <v>32964.1147113076</v>
      </c>
      <c r="O255" s="2">
        <v>-152701.18219432278</v>
      </c>
      <c r="P255" s="2">
        <v>1361.2182311916877</v>
      </c>
      <c r="Q255" s="44">
        <v>-118321.28624265906</v>
      </c>
      <c r="R255" s="44">
        <v>-1076.1815387831696</v>
      </c>
      <c r="S255" s="44">
        <v>124322.46698888543</v>
      </c>
      <c r="T255" s="44">
        <v>141851.80442410146</v>
      </c>
      <c r="U255" s="44">
        <v>8713.5305325171175</v>
      </c>
      <c r="V255" s="44">
        <v>273812.60019981384</v>
      </c>
      <c r="W255" s="44">
        <v>-1021.6185296187191</v>
      </c>
      <c r="X255" s="44">
        <v>157286.58170019303</v>
      </c>
      <c r="Y255" s="44">
        <v>-10849.377770221327</v>
      </c>
      <c r="Z255" s="44">
        <v>10074.748763708805</v>
      </c>
      <c r="AA255" s="44">
        <v>155491.31395715475</v>
      </c>
      <c r="AB255" s="45">
        <v>5.1649235346273803E-2</v>
      </c>
      <c r="AC255" s="2">
        <v>103</v>
      </c>
    </row>
    <row r="256" spans="1:29" x14ac:dyDescent="0.3">
      <c r="A256" s="1">
        <v>590</v>
      </c>
      <c r="B256" t="s">
        <v>164</v>
      </c>
      <c r="C256" s="4">
        <v>16089.900614749662</v>
      </c>
      <c r="D256" s="4">
        <v>317785.16409491905</v>
      </c>
      <c r="E256" s="4">
        <v>2332102.8777724695</v>
      </c>
      <c r="F256" s="4">
        <v>5033505.9822403155</v>
      </c>
      <c r="G256" s="4">
        <v>7699483.9247224536</v>
      </c>
      <c r="H256" s="4">
        <v>9478.5929439447937</v>
      </c>
      <c r="I256" s="4">
        <v>852425.73978356912</v>
      </c>
      <c r="J256" s="4">
        <v>2311324.5217277547</v>
      </c>
      <c r="K256" s="4">
        <v>4924038.53939013</v>
      </c>
      <c r="L256" s="4">
        <v>8097267.3938453989</v>
      </c>
      <c r="M256" s="2">
        <v>554.46730869851444</v>
      </c>
      <c r="N256" s="2">
        <v>84174.513521864763</v>
      </c>
      <c r="O256" s="2">
        <v>-136050.89232893274</v>
      </c>
      <c r="P256" s="2">
        <v>25663.663215410965</v>
      </c>
      <c r="Q256" s="44">
        <v>-25658.248282958495</v>
      </c>
      <c r="R256" s="44">
        <v>-7165.7749795033833</v>
      </c>
      <c r="S256" s="44">
        <v>450466.06216678536</v>
      </c>
      <c r="T256" s="44">
        <v>115272.53628421793</v>
      </c>
      <c r="U256" s="44">
        <v>-135131.10606559651</v>
      </c>
      <c r="V256" s="44">
        <v>423441.71740590385</v>
      </c>
      <c r="W256" s="44">
        <v>-6611.3076708048684</v>
      </c>
      <c r="X256" s="44">
        <v>534640.57568865013</v>
      </c>
      <c r="Y256" s="44">
        <v>-20778.356044714805</v>
      </c>
      <c r="Z256" s="44">
        <v>-109467.44285018554</v>
      </c>
      <c r="AA256" s="44">
        <v>397783.46912294533</v>
      </c>
      <c r="AB256" s="45">
        <v>5.1663653436004077E-2</v>
      </c>
      <c r="AC256" s="2">
        <v>102</v>
      </c>
    </row>
    <row r="257" spans="1:29" x14ac:dyDescent="0.3">
      <c r="A257" s="1">
        <v>352</v>
      </c>
      <c r="B257" t="s">
        <v>99</v>
      </c>
      <c r="C257" s="4">
        <v>10455.65302162558</v>
      </c>
      <c r="D257" s="4">
        <v>166461.62416419954</v>
      </c>
      <c r="E257" s="4">
        <v>2436999.2800815683</v>
      </c>
      <c r="F257" s="4">
        <v>1421240.0347963476</v>
      </c>
      <c r="G257" s="4">
        <v>4035156.5920637413</v>
      </c>
      <c r="H257" s="4">
        <v>15272.783779430003</v>
      </c>
      <c r="I257" s="4">
        <v>264981.41994206037</v>
      </c>
      <c r="J257" s="4">
        <v>2579679.8314086641</v>
      </c>
      <c r="K257" s="4">
        <v>1384767.4273210897</v>
      </c>
      <c r="L257" s="4">
        <v>4244701.4624512447</v>
      </c>
      <c r="M257" s="2">
        <v>360.30786829545769</v>
      </c>
      <c r="N257" s="2">
        <v>44092.134615497038</v>
      </c>
      <c r="O257" s="2">
        <v>-142170.36899193437</v>
      </c>
      <c r="P257" s="2">
        <v>7246.2863320246734</v>
      </c>
      <c r="Q257" s="44">
        <v>-90471.640176117216</v>
      </c>
      <c r="R257" s="44">
        <v>4456.822889508966</v>
      </c>
      <c r="S257" s="44">
        <v>54427.661162363787</v>
      </c>
      <c r="T257" s="44">
        <v>284850.92031903018</v>
      </c>
      <c r="U257" s="44">
        <v>-43718.89380728262</v>
      </c>
      <c r="V257" s="44">
        <v>300016.5105636206</v>
      </c>
      <c r="W257" s="44">
        <v>4817.1307578044234</v>
      </c>
      <c r="X257" s="44">
        <v>98519.795777860825</v>
      </c>
      <c r="Y257" s="44">
        <v>142680.5513270958</v>
      </c>
      <c r="Z257" s="44">
        <v>-36472.607475257944</v>
      </c>
      <c r="AA257" s="44">
        <v>209544.87038750341</v>
      </c>
      <c r="AB257" s="45">
        <v>5.1929798907837117E-2</v>
      </c>
      <c r="AC257" s="2">
        <v>101</v>
      </c>
    </row>
    <row r="258" spans="1:29" x14ac:dyDescent="0.3">
      <c r="A258" s="1">
        <v>1740</v>
      </c>
      <c r="B258" t="s">
        <v>297</v>
      </c>
      <c r="C258" s="4">
        <v>4381.6253867442156</v>
      </c>
      <c r="D258" s="4">
        <v>170202.28128941465</v>
      </c>
      <c r="E258" s="4">
        <v>2347128.6425221837</v>
      </c>
      <c r="F258" s="4">
        <v>1597811.4387122286</v>
      </c>
      <c r="G258" s="4">
        <v>4119523.987910571</v>
      </c>
      <c r="H258" s="4">
        <v>2662.9044529491402</v>
      </c>
      <c r="I258" s="4">
        <v>462119.25512631767</v>
      </c>
      <c r="J258" s="4">
        <v>2133162.7384627527</v>
      </c>
      <c r="K258" s="4">
        <v>1735524.5564692635</v>
      </c>
      <c r="L258" s="4">
        <v>4333469.454511282</v>
      </c>
      <c r="M258" s="2">
        <v>150.9933525435236</v>
      </c>
      <c r="N258" s="2">
        <v>45082.954922240591</v>
      </c>
      <c r="O258" s="2">
        <v>-136927.46973964965</v>
      </c>
      <c r="P258" s="2">
        <v>8146.5473150368753</v>
      </c>
      <c r="Q258" s="44">
        <v>-83546.97414982866</v>
      </c>
      <c r="R258" s="44">
        <v>-1869.7142863385989</v>
      </c>
      <c r="S258" s="44">
        <v>246834.01891466242</v>
      </c>
      <c r="T258" s="44">
        <v>-77038.434319781401</v>
      </c>
      <c r="U258" s="44">
        <v>129566.57044199808</v>
      </c>
      <c r="V258" s="44">
        <v>297492.44075053965</v>
      </c>
      <c r="W258" s="44">
        <v>-1718.7209337950753</v>
      </c>
      <c r="X258" s="44">
        <v>291916.97383690299</v>
      </c>
      <c r="Y258" s="44">
        <v>-213965.90405943105</v>
      </c>
      <c r="Z258" s="44">
        <v>137713.11775703495</v>
      </c>
      <c r="AA258" s="44">
        <v>213945.46660071099</v>
      </c>
      <c r="AB258" s="45">
        <v>5.1934511664107209E-2</v>
      </c>
      <c r="AC258" s="2">
        <v>100</v>
      </c>
    </row>
    <row r="259" spans="1:29" x14ac:dyDescent="0.3">
      <c r="A259" s="1">
        <v>668</v>
      </c>
      <c r="B259" t="s">
        <v>182</v>
      </c>
      <c r="C259" s="4">
        <v>3295.5112703804639</v>
      </c>
      <c r="D259" s="4">
        <v>131488.229549679</v>
      </c>
      <c r="E259" s="4">
        <v>2563770.8501089229</v>
      </c>
      <c r="F259" s="4">
        <v>483856.84930511483</v>
      </c>
      <c r="G259" s="4">
        <v>3182410.4603021108</v>
      </c>
      <c r="H259" s="4">
        <v>4046.0249747794383</v>
      </c>
      <c r="I259" s="4">
        <v>417586.37735731772</v>
      </c>
      <c r="J259" s="4">
        <v>2389312.9383598645</v>
      </c>
      <c r="K259" s="4">
        <v>537654.66831451259</v>
      </c>
      <c r="L259" s="4">
        <v>3348600.0090064742</v>
      </c>
      <c r="M259" s="2">
        <v>113.5652300548351</v>
      </c>
      <c r="N259" s="2">
        <v>34828.428154341505</v>
      </c>
      <c r="O259" s="2">
        <v>-149566.00551747024</v>
      </c>
      <c r="P259" s="2">
        <v>2466.9761531721706</v>
      </c>
      <c r="Q259" s="44">
        <v>-112157.03597990173</v>
      </c>
      <c r="R259" s="44">
        <v>636.9484743441393</v>
      </c>
      <c r="S259" s="44">
        <v>251269.71965329724</v>
      </c>
      <c r="T259" s="44">
        <v>-24891.90623158816</v>
      </c>
      <c r="U259" s="44">
        <v>51330.842856225587</v>
      </c>
      <c r="V259" s="44">
        <v>278346.58468426514</v>
      </c>
      <c r="W259" s="44">
        <v>750.51370439897437</v>
      </c>
      <c r="X259" s="44">
        <v>286098.14780763874</v>
      </c>
      <c r="Y259" s="44">
        <v>-174457.9117490584</v>
      </c>
      <c r="Z259" s="44">
        <v>53797.819009397761</v>
      </c>
      <c r="AA259" s="44">
        <v>166189.54870436341</v>
      </c>
      <c r="AB259" s="45">
        <v>5.2221280308570504E-2</v>
      </c>
      <c r="AC259" s="2">
        <v>99</v>
      </c>
    </row>
    <row r="260" spans="1:29" x14ac:dyDescent="0.3">
      <c r="A260" s="1">
        <v>310</v>
      </c>
      <c r="B260" t="s">
        <v>85</v>
      </c>
      <c r="C260" s="4">
        <v>48447.338300897645</v>
      </c>
      <c r="D260" s="4">
        <v>383238.59268105932</v>
      </c>
      <c r="E260" s="4">
        <v>0</v>
      </c>
      <c r="F260" s="4">
        <v>8882685.1995749734</v>
      </c>
      <c r="G260" s="4">
        <v>9314371.1305569299</v>
      </c>
      <c r="H260" s="4">
        <v>59341.25802073643</v>
      </c>
      <c r="I260" s="4">
        <v>428452.88943650888</v>
      </c>
      <c r="J260" s="4">
        <v>0</v>
      </c>
      <c r="K260" s="4">
        <v>9313070.6896485202</v>
      </c>
      <c r="L260" s="4">
        <v>9800864.8371057659</v>
      </c>
      <c r="M260" s="2">
        <v>1669.5233814359469</v>
      </c>
      <c r="N260" s="2">
        <v>101511.73102623776</v>
      </c>
      <c r="O260" s="2">
        <v>0</v>
      </c>
      <c r="P260" s="2">
        <v>45288.958077078933</v>
      </c>
      <c r="Q260" s="44">
        <v>148470.21248475264</v>
      </c>
      <c r="R260" s="44">
        <v>9224.3963384028375</v>
      </c>
      <c r="S260" s="44">
        <v>-56297.434270788202</v>
      </c>
      <c r="T260" s="44">
        <v>0</v>
      </c>
      <c r="U260" s="44">
        <v>385096.53199646785</v>
      </c>
      <c r="V260" s="44">
        <v>338023.49406408344</v>
      </c>
      <c r="W260" s="44">
        <v>10893.919719838785</v>
      </c>
      <c r="X260" s="44">
        <v>45214.296755449555</v>
      </c>
      <c r="Y260" s="44">
        <v>0</v>
      </c>
      <c r="Z260" s="44">
        <v>430385.49007354677</v>
      </c>
      <c r="AA260" s="44">
        <v>486493.70654883608</v>
      </c>
      <c r="AB260" s="45">
        <v>5.2230440437662416E-2</v>
      </c>
      <c r="AC260" s="2">
        <v>98</v>
      </c>
    </row>
    <row r="261" spans="1:29" x14ac:dyDescent="0.3">
      <c r="A261" s="1">
        <v>482</v>
      </c>
      <c r="B261" t="s">
        <v>138</v>
      </c>
      <c r="C261" s="4">
        <v>2422.5536611653051</v>
      </c>
      <c r="D261" s="4">
        <v>224739.47085872063</v>
      </c>
      <c r="E261" s="4">
        <v>4220007.9860226205</v>
      </c>
      <c r="F261" s="4">
        <v>988992.38523808646</v>
      </c>
      <c r="G261" s="4">
        <v>5436161.4157831576</v>
      </c>
      <c r="H261" s="4">
        <v>2268.1056833079247</v>
      </c>
      <c r="I261" s="4">
        <v>515900.67402277992</v>
      </c>
      <c r="J261" s="4">
        <v>4214899.4769456033</v>
      </c>
      <c r="K261" s="4">
        <v>988534.69652232633</v>
      </c>
      <c r="L261" s="4">
        <v>5721602.9531740174</v>
      </c>
      <c r="M261" s="2">
        <v>83.48260445143579</v>
      </c>
      <c r="N261" s="2">
        <v>59528.693488798948</v>
      </c>
      <c r="O261" s="2">
        <v>-246188.04667913757</v>
      </c>
      <c r="P261" s="2">
        <v>5042.4430976954091</v>
      </c>
      <c r="Q261" s="44">
        <v>-181533.42748819175</v>
      </c>
      <c r="R261" s="44">
        <v>-237.93058230881627</v>
      </c>
      <c r="S261" s="44">
        <v>231632.50967526037</v>
      </c>
      <c r="T261" s="44">
        <v>241079.53760212037</v>
      </c>
      <c r="U261" s="44">
        <v>-5500.1318134555395</v>
      </c>
      <c r="V261" s="44">
        <v>466974.96487905155</v>
      </c>
      <c r="W261" s="44">
        <v>-154.44797785738047</v>
      </c>
      <c r="X261" s="44">
        <v>291161.20316405932</v>
      </c>
      <c r="Y261" s="44">
        <v>-5108.5090770171955</v>
      </c>
      <c r="Z261" s="44">
        <v>-457.68871576013044</v>
      </c>
      <c r="AA261" s="44">
        <v>285441.5373908598</v>
      </c>
      <c r="AB261" s="45">
        <v>5.2507921593740577E-2</v>
      </c>
      <c r="AC261" s="2">
        <v>97</v>
      </c>
    </row>
    <row r="262" spans="1:29" x14ac:dyDescent="0.3">
      <c r="A262" s="1">
        <v>222</v>
      </c>
      <c r="B262" t="s">
        <v>51</v>
      </c>
      <c r="C262" s="4">
        <v>453625.0609739768</v>
      </c>
      <c r="D262" s="4">
        <v>758320.65595171007</v>
      </c>
      <c r="E262" s="4">
        <v>0</v>
      </c>
      <c r="F262" s="4">
        <v>17576318.762761042</v>
      </c>
      <c r="G262" s="4">
        <v>18788264.47968673</v>
      </c>
      <c r="H262" s="4">
        <v>451269.56680885615</v>
      </c>
      <c r="I262" s="4">
        <v>1929572.1741236979</v>
      </c>
      <c r="J262" s="4">
        <v>0</v>
      </c>
      <c r="K262" s="4">
        <v>17397930.599303428</v>
      </c>
      <c r="L262" s="4">
        <v>19778772.340235982</v>
      </c>
      <c r="M262" s="2">
        <v>15632.182742376359</v>
      </c>
      <c r="N262" s="2">
        <v>200862.97134138981</v>
      </c>
      <c r="O262" s="2">
        <v>0</v>
      </c>
      <c r="P262" s="2">
        <v>89614.0238803182</v>
      </c>
      <c r="Q262" s="44">
        <v>306109.17796408437</v>
      </c>
      <c r="R262" s="44">
        <v>-17987.676907497007</v>
      </c>
      <c r="S262" s="44">
        <v>970388.54683059815</v>
      </c>
      <c r="T262" s="44">
        <v>0</v>
      </c>
      <c r="U262" s="44">
        <v>-268002.18733793165</v>
      </c>
      <c r="V262" s="44">
        <v>684398.68258516816</v>
      </c>
      <c r="W262" s="44">
        <v>-2355.4941651206482</v>
      </c>
      <c r="X262" s="44">
        <v>1171251.518171988</v>
      </c>
      <c r="Y262" s="44">
        <v>0</v>
      </c>
      <c r="Z262" s="44">
        <v>-178388.16345761344</v>
      </c>
      <c r="AA262" s="44">
        <v>990507.86054925248</v>
      </c>
      <c r="AB262" s="45">
        <v>5.2719497408616846E-2</v>
      </c>
      <c r="AC262" s="2">
        <v>96</v>
      </c>
    </row>
    <row r="263" spans="1:29" x14ac:dyDescent="0.3">
      <c r="A263" s="1">
        <v>417</v>
      </c>
      <c r="B263" t="s">
        <v>125</v>
      </c>
      <c r="C263" s="4">
        <v>0</v>
      </c>
      <c r="D263" s="4">
        <v>72263.372244648461</v>
      </c>
      <c r="E263" s="4">
        <v>1674916.8778080626</v>
      </c>
      <c r="F263" s="4">
        <v>0</v>
      </c>
      <c r="G263" s="4">
        <v>1747180.2500527112</v>
      </c>
      <c r="H263" s="4">
        <v>0</v>
      </c>
      <c r="I263" s="4">
        <v>69627.542769320877</v>
      </c>
      <c r="J263" s="4">
        <v>1770148.2404706813</v>
      </c>
      <c r="K263" s="4">
        <v>0</v>
      </c>
      <c r="L263" s="4">
        <v>1839775.7832400021</v>
      </c>
      <c r="M263" s="2">
        <v>0</v>
      </c>
      <c r="N263" s="2">
        <v>19141.026364358095</v>
      </c>
      <c r="O263" s="2">
        <v>-97711.785348094461</v>
      </c>
      <c r="P263" s="2">
        <v>0</v>
      </c>
      <c r="Q263" s="44">
        <v>-78570.758983736363</v>
      </c>
      <c r="R263" s="44">
        <v>0</v>
      </c>
      <c r="S263" s="44">
        <v>-21776.855839685679</v>
      </c>
      <c r="T263" s="44">
        <v>192943.14801071322</v>
      </c>
      <c r="U263" s="44">
        <v>0</v>
      </c>
      <c r="V263" s="44">
        <v>171166.29217102725</v>
      </c>
      <c r="W263" s="44">
        <v>0</v>
      </c>
      <c r="X263" s="44">
        <v>-2635.8294753275841</v>
      </c>
      <c r="Y263" s="44">
        <v>95231.362662618762</v>
      </c>
      <c r="Z263" s="44">
        <v>0</v>
      </c>
      <c r="AA263" s="44">
        <v>92595.533187290886</v>
      </c>
      <c r="AB263" s="45">
        <v>5.2997126761533245E-2</v>
      </c>
      <c r="AC263" s="2">
        <v>95</v>
      </c>
    </row>
    <row r="264" spans="1:29" x14ac:dyDescent="0.3">
      <c r="A264" s="1">
        <v>358</v>
      </c>
      <c r="B264" t="s">
        <v>103</v>
      </c>
      <c r="C264" s="4">
        <v>22756.806559512515</v>
      </c>
      <c r="D264" s="4">
        <v>167654.33077068062</v>
      </c>
      <c r="E264" s="4">
        <v>1078515.6878776611</v>
      </c>
      <c r="F264" s="4">
        <v>2807368.1219001762</v>
      </c>
      <c r="G264" s="4">
        <v>4076295.9282163107</v>
      </c>
      <c r="H264" s="4">
        <v>21572.230926230375</v>
      </c>
      <c r="I264" s="4">
        <v>187380.05220346211</v>
      </c>
      <c r="J264" s="4">
        <v>1130503.2485031211</v>
      </c>
      <c r="K264" s="4">
        <v>2953570.5883681774</v>
      </c>
      <c r="L264" s="4">
        <v>4293026.120000991</v>
      </c>
      <c r="M264" s="2">
        <v>784.2127549289354</v>
      </c>
      <c r="N264" s="2">
        <v>44408.057162293058</v>
      </c>
      <c r="O264" s="2">
        <v>-62918.760199233555</v>
      </c>
      <c r="P264" s="2">
        <v>14313.552076093898</v>
      </c>
      <c r="Q264" s="44">
        <v>-3412.9382059176623</v>
      </c>
      <c r="R264" s="44">
        <v>-1968.7883882110755</v>
      </c>
      <c r="S264" s="44">
        <v>-24682.335729511571</v>
      </c>
      <c r="T264" s="44">
        <v>114906.32082469355</v>
      </c>
      <c r="U264" s="44">
        <v>131888.91439190734</v>
      </c>
      <c r="V264" s="44">
        <v>220143.12999059801</v>
      </c>
      <c r="W264" s="44">
        <v>-1184.5756332821402</v>
      </c>
      <c r="X264" s="44">
        <v>19725.721432781487</v>
      </c>
      <c r="Y264" s="44">
        <v>51987.560625459999</v>
      </c>
      <c r="Z264" s="44">
        <v>146202.46646800125</v>
      </c>
      <c r="AA264" s="44">
        <v>216730.19178468036</v>
      </c>
      <c r="AB264" s="45">
        <v>5.3168414560990002E-2</v>
      </c>
      <c r="AC264" s="2">
        <v>94</v>
      </c>
    </row>
    <row r="265" spans="1:29" x14ac:dyDescent="0.3">
      <c r="A265" s="1">
        <v>484</v>
      </c>
      <c r="B265" t="s">
        <v>139</v>
      </c>
      <c r="C265" s="4">
        <v>132129.45379721292</v>
      </c>
      <c r="D265" s="4">
        <v>1038307.8680961931</v>
      </c>
      <c r="E265" s="4">
        <v>0</v>
      </c>
      <c r="F265" s="4">
        <v>24065848.556687176</v>
      </c>
      <c r="G265" s="4">
        <v>25236285.878580585</v>
      </c>
      <c r="H265" s="4">
        <v>375367.95771256537</v>
      </c>
      <c r="I265" s="4">
        <v>1781421.4714002521</v>
      </c>
      <c r="J265" s="4">
        <v>0</v>
      </c>
      <c r="K265" s="4">
        <v>24432996.577784088</v>
      </c>
      <c r="L265" s="4">
        <v>26589786.006896906</v>
      </c>
      <c r="M265" s="2">
        <v>4553.2576242010064</v>
      </c>
      <c r="N265" s="2">
        <v>275025.61339464044</v>
      </c>
      <c r="O265" s="2">
        <v>0</v>
      </c>
      <c r="P265" s="2">
        <v>122701.32081516154</v>
      </c>
      <c r="Q265" s="44">
        <v>402280.19183400297</v>
      </c>
      <c r="R265" s="44">
        <v>238685.24629115144</v>
      </c>
      <c r="S265" s="44">
        <v>468087.98990941857</v>
      </c>
      <c r="T265" s="44">
        <v>0</v>
      </c>
      <c r="U265" s="44">
        <v>244446.70028174974</v>
      </c>
      <c r="V265" s="44">
        <v>951219.93648231751</v>
      </c>
      <c r="W265" s="44">
        <v>243238.50391535246</v>
      </c>
      <c r="X265" s="44">
        <v>743113.60330405901</v>
      </c>
      <c r="Y265" s="44">
        <v>0</v>
      </c>
      <c r="Z265" s="44">
        <v>367148.02109691128</v>
      </c>
      <c r="AA265" s="44">
        <v>1353500.1283163205</v>
      </c>
      <c r="AB265" s="45">
        <v>5.3633095409856252E-2</v>
      </c>
      <c r="AC265" s="2">
        <v>93</v>
      </c>
    </row>
    <row r="266" spans="1:29" x14ac:dyDescent="0.3">
      <c r="A266" s="1">
        <v>1731</v>
      </c>
      <c r="B266" t="s">
        <v>294</v>
      </c>
      <c r="C266" s="4">
        <v>360714.11124882608</v>
      </c>
      <c r="D266" s="4">
        <v>286486.57319638424</v>
      </c>
      <c r="E266" s="4">
        <v>1818133.5978936614</v>
      </c>
      <c r="F266" s="4">
        <v>4822038.065940558</v>
      </c>
      <c r="G266" s="4">
        <v>7287371.3672302868</v>
      </c>
      <c r="H266" s="4">
        <v>333820.74172134179</v>
      </c>
      <c r="I266" s="4">
        <v>903523.96980091929</v>
      </c>
      <c r="J266" s="4">
        <v>1656233.9189563824</v>
      </c>
      <c r="K266" s="4">
        <v>4790591.2527759876</v>
      </c>
      <c r="L266" s="4">
        <v>7684169.8832546305</v>
      </c>
      <c r="M266" s="2">
        <v>12430.417518574892</v>
      </c>
      <c r="N266" s="2">
        <v>75884.184203605211</v>
      </c>
      <c r="O266" s="2">
        <v>-106066.803795085</v>
      </c>
      <c r="P266" s="2">
        <v>24585.480055615411</v>
      </c>
      <c r="Q266" s="44">
        <v>6833.2779827105151</v>
      </c>
      <c r="R266" s="44">
        <v>-39323.78704605918</v>
      </c>
      <c r="S266" s="44">
        <v>541153.21240092989</v>
      </c>
      <c r="T266" s="44">
        <v>-55832.875142193923</v>
      </c>
      <c r="U266" s="44">
        <v>-56032.293220185777</v>
      </c>
      <c r="V266" s="44">
        <v>389965.23804163316</v>
      </c>
      <c r="W266" s="44">
        <v>-26893.36952748429</v>
      </c>
      <c r="X266" s="44">
        <v>617037.39660453505</v>
      </c>
      <c r="Y266" s="44">
        <v>-161899.67893727892</v>
      </c>
      <c r="Z266" s="44">
        <v>-31446.813164570365</v>
      </c>
      <c r="AA266" s="44">
        <v>396798.51602434367</v>
      </c>
      <c r="AB266" s="45">
        <v>5.4450157131919981E-2</v>
      </c>
      <c r="AC266" s="2">
        <v>92</v>
      </c>
    </row>
    <row r="267" spans="1:29" x14ac:dyDescent="0.3">
      <c r="A267" s="1">
        <v>163</v>
      </c>
      <c r="B267" t="s">
        <v>29</v>
      </c>
      <c r="C267" s="4">
        <v>166975.61537922107</v>
      </c>
      <c r="D267" s="4">
        <v>249353.75201342595</v>
      </c>
      <c r="E267" s="4">
        <v>1026832.8737754844</v>
      </c>
      <c r="F267" s="4">
        <v>4752676.0920959851</v>
      </c>
      <c r="G267" s="4">
        <v>6195838.3332641171</v>
      </c>
      <c r="H267" s="4">
        <v>168698.75077390514</v>
      </c>
      <c r="I267" s="4">
        <v>898623.32272501534</v>
      </c>
      <c r="J267" s="4">
        <v>966952.47160868405</v>
      </c>
      <c r="K267" s="4">
        <v>4499410.0022209864</v>
      </c>
      <c r="L267" s="4">
        <v>6533684.5473285904</v>
      </c>
      <c r="M267" s="2">
        <v>5754.0765660618372</v>
      </c>
      <c r="N267" s="2">
        <v>66048.491692055759</v>
      </c>
      <c r="O267" s="2">
        <v>-59903.673239010044</v>
      </c>
      <c r="P267" s="2">
        <v>24231.833443694431</v>
      </c>
      <c r="Q267" s="44">
        <v>36130.728462801984</v>
      </c>
      <c r="R267" s="44">
        <v>-4030.941171377769</v>
      </c>
      <c r="S267" s="44">
        <v>583221.0790195337</v>
      </c>
      <c r="T267" s="44">
        <v>23.271072209703561</v>
      </c>
      <c r="U267" s="44">
        <v>-277497.92331869312</v>
      </c>
      <c r="V267" s="44">
        <v>301715.48560167127</v>
      </c>
      <c r="W267" s="44">
        <v>1723.1353946840682</v>
      </c>
      <c r="X267" s="44">
        <v>649269.57071158942</v>
      </c>
      <c r="Y267" s="44">
        <v>-59880.402166800341</v>
      </c>
      <c r="Z267" s="44">
        <v>-253266.0898749987</v>
      </c>
      <c r="AA267" s="44">
        <v>337846.21406447329</v>
      </c>
      <c r="AB267" s="45">
        <v>5.452792598713397E-2</v>
      </c>
      <c r="AC267" s="2">
        <v>91</v>
      </c>
    </row>
    <row r="268" spans="1:29" x14ac:dyDescent="0.3">
      <c r="A268" s="1">
        <v>627</v>
      </c>
      <c r="B268" t="s">
        <v>174</v>
      </c>
      <c r="C268" s="4">
        <v>20963.510053824455</v>
      </c>
      <c r="D268" s="4">
        <v>219074.45544930172</v>
      </c>
      <c r="E268" s="4">
        <v>1953132.8672348228</v>
      </c>
      <c r="F268" s="4">
        <v>3124564.0562687642</v>
      </c>
      <c r="G268" s="4">
        <v>5317734.8890067134</v>
      </c>
      <c r="H268" s="4">
        <v>5981.2124002984701</v>
      </c>
      <c r="I268" s="4">
        <v>279494.81276205077</v>
      </c>
      <c r="J268" s="4">
        <v>1796289.5057350369</v>
      </c>
      <c r="K268" s="4">
        <v>3528767.0883672689</v>
      </c>
      <c r="L268" s="4">
        <v>5610532.6192646548</v>
      </c>
      <c r="M268" s="2">
        <v>722.4147170780484</v>
      </c>
      <c r="N268" s="2">
        <v>58028.151707561876</v>
      </c>
      <c r="O268" s="2">
        <v>-113942.43022335052</v>
      </c>
      <c r="P268" s="2">
        <v>15930.796529891071</v>
      </c>
      <c r="Q268" s="44">
        <v>-39261.067268819519</v>
      </c>
      <c r="R268" s="44">
        <v>-15704.712370604033</v>
      </c>
      <c r="S268" s="44">
        <v>2392.2056051871768</v>
      </c>
      <c r="T268" s="44">
        <v>-42900.931276435396</v>
      </c>
      <c r="U268" s="44">
        <v>388272.23556861363</v>
      </c>
      <c r="V268" s="44">
        <v>332058.79752676096</v>
      </c>
      <c r="W268" s="44">
        <v>-14982.297653525984</v>
      </c>
      <c r="X268" s="44">
        <v>60420.357312749053</v>
      </c>
      <c r="Y268" s="44">
        <v>-156843.36149978591</v>
      </c>
      <c r="Z268" s="44">
        <v>404203.03209850471</v>
      </c>
      <c r="AA268" s="44">
        <v>292797.73025794141</v>
      </c>
      <c r="AB268" s="45">
        <v>5.5060610648951021E-2</v>
      </c>
      <c r="AC268" s="2">
        <v>90</v>
      </c>
    </row>
    <row r="269" spans="1:29" x14ac:dyDescent="0.3">
      <c r="A269" s="1">
        <v>431</v>
      </c>
      <c r="B269" t="s">
        <v>127</v>
      </c>
      <c r="C269" s="4">
        <v>0</v>
      </c>
      <c r="D269" s="4">
        <v>60965.84525474035</v>
      </c>
      <c r="E269" s="4">
        <v>1413063.3544376455</v>
      </c>
      <c r="F269" s="4">
        <v>0</v>
      </c>
      <c r="G269" s="4">
        <v>1474029.199692386</v>
      </c>
      <c r="H269" s="4">
        <v>0</v>
      </c>
      <c r="I269" s="4">
        <v>85739.568242812282</v>
      </c>
      <c r="J269" s="4">
        <v>1470270.8656741732</v>
      </c>
      <c r="K269" s="4">
        <v>0</v>
      </c>
      <c r="L269" s="4">
        <v>1556010.4339169855</v>
      </c>
      <c r="M269" s="2">
        <v>0</v>
      </c>
      <c r="N269" s="2">
        <v>16148.552373056193</v>
      </c>
      <c r="O269" s="2">
        <v>-82435.698751070813</v>
      </c>
      <c r="P269" s="2">
        <v>0</v>
      </c>
      <c r="Q269" s="44">
        <v>-66287.146378014615</v>
      </c>
      <c r="R269" s="44">
        <v>0</v>
      </c>
      <c r="S269" s="44">
        <v>8625.1706150157388</v>
      </c>
      <c r="T269" s="44">
        <v>139643.20998759853</v>
      </c>
      <c r="U269" s="44">
        <v>0</v>
      </c>
      <c r="V269" s="44">
        <v>148268.38060261417</v>
      </c>
      <c r="W269" s="44">
        <v>0</v>
      </c>
      <c r="X269" s="44">
        <v>24773.722988071931</v>
      </c>
      <c r="Y269" s="44">
        <v>57207.511236527716</v>
      </c>
      <c r="Z269" s="44">
        <v>0</v>
      </c>
      <c r="AA269" s="44">
        <v>81981.234224599553</v>
      </c>
      <c r="AB269" s="45">
        <v>5.5617103271568942E-2</v>
      </c>
      <c r="AC269" s="2">
        <v>89</v>
      </c>
    </row>
    <row r="270" spans="1:29" x14ac:dyDescent="0.3">
      <c r="A270" s="1">
        <v>345</v>
      </c>
      <c r="B270" t="s">
        <v>97</v>
      </c>
      <c r="C270" s="4">
        <v>57256.311982670777</v>
      </c>
      <c r="D270" s="4">
        <v>801877.08914822468</v>
      </c>
      <c r="E270" s="4">
        <v>0</v>
      </c>
      <c r="F270" s="4">
        <v>18585867.62315711</v>
      </c>
      <c r="G270" s="4">
        <v>19445001.024288006</v>
      </c>
      <c r="H270" s="4">
        <v>198724.21290665225</v>
      </c>
      <c r="I270" s="4">
        <v>983070.44803626719</v>
      </c>
      <c r="J270" s="4">
        <v>0</v>
      </c>
      <c r="K270" s="4">
        <v>19350605.869385224</v>
      </c>
      <c r="L270" s="4">
        <v>20532400.530328143</v>
      </c>
      <c r="M270" s="2">
        <v>1973.0857244656702</v>
      </c>
      <c r="N270" s="2">
        <v>212400.14169830779</v>
      </c>
      <c r="O270" s="2">
        <v>0</v>
      </c>
      <c r="P270" s="2">
        <v>94761.275526411438</v>
      </c>
      <c r="Q270" s="44">
        <v>309134.50294918491</v>
      </c>
      <c r="R270" s="44">
        <v>139494.81519951581</v>
      </c>
      <c r="S270" s="44">
        <v>-31206.782810265286</v>
      </c>
      <c r="T270" s="44">
        <v>0</v>
      </c>
      <c r="U270" s="44">
        <v>669976.97070170229</v>
      </c>
      <c r="V270" s="44">
        <v>778265.00309095229</v>
      </c>
      <c r="W270" s="44">
        <v>141467.90092398148</v>
      </c>
      <c r="X270" s="44">
        <v>181193.35888804251</v>
      </c>
      <c r="Y270" s="44">
        <v>0</v>
      </c>
      <c r="Z270" s="44">
        <v>764738.24622811377</v>
      </c>
      <c r="AA270" s="44">
        <v>1087399.5060401373</v>
      </c>
      <c r="AB270" s="45">
        <v>5.5921802456163835E-2</v>
      </c>
      <c r="AC270" s="2">
        <v>88</v>
      </c>
    </row>
    <row r="271" spans="1:29" x14ac:dyDescent="0.3">
      <c r="A271" s="1">
        <v>1509</v>
      </c>
      <c r="B271" t="s">
        <v>257</v>
      </c>
      <c r="C271" s="4">
        <v>93084.093798887683</v>
      </c>
      <c r="D271" s="4">
        <v>352557.36215571786</v>
      </c>
      <c r="E271" s="4">
        <v>224929.26894165797</v>
      </c>
      <c r="F271" s="4">
        <v>7946627.8827359937</v>
      </c>
      <c r="G271" s="4">
        <v>8617198.607632257</v>
      </c>
      <c r="H271" s="4">
        <v>84667.444529943721</v>
      </c>
      <c r="I271" s="4">
        <v>977610.60183660849</v>
      </c>
      <c r="J271" s="4">
        <v>231873.05968687026</v>
      </c>
      <c r="K271" s="4">
        <v>7805431.8313604826</v>
      </c>
      <c r="L271" s="4">
        <v>9099582.9374139048</v>
      </c>
      <c r="M271" s="2">
        <v>3207.7318690207676</v>
      </c>
      <c r="N271" s="2">
        <v>93384.927306252212</v>
      </c>
      <c r="O271" s="2">
        <v>-13121.988760477279</v>
      </c>
      <c r="P271" s="2">
        <v>40516.407927255765</v>
      </c>
      <c r="Q271" s="44">
        <v>123987.07834205145</v>
      </c>
      <c r="R271" s="44">
        <v>-11624.38113796473</v>
      </c>
      <c r="S271" s="44">
        <v>531668.31237463851</v>
      </c>
      <c r="T271" s="44">
        <v>20065.77950568957</v>
      </c>
      <c r="U271" s="44">
        <v>-181712.45930276686</v>
      </c>
      <c r="V271" s="44">
        <v>358397.25143959629</v>
      </c>
      <c r="W271" s="44">
        <v>-8416.6492689439619</v>
      </c>
      <c r="X271" s="44">
        <v>625053.23968089069</v>
      </c>
      <c r="Y271" s="44">
        <v>6943.7907452122909</v>
      </c>
      <c r="Z271" s="44">
        <v>-141196.0513755111</v>
      </c>
      <c r="AA271" s="44">
        <v>482384.32978164777</v>
      </c>
      <c r="AB271" s="45">
        <v>5.597925169722788E-2</v>
      </c>
      <c r="AC271" s="2">
        <v>87</v>
      </c>
    </row>
    <row r="272" spans="1:29" x14ac:dyDescent="0.3">
      <c r="A272" s="1">
        <v>852</v>
      </c>
      <c r="B272" t="s">
        <v>224</v>
      </c>
      <c r="C272" s="4">
        <v>0</v>
      </c>
      <c r="D272" s="4">
        <v>105909.64409575101</v>
      </c>
      <c r="E272" s="4">
        <v>2211709.6493963837</v>
      </c>
      <c r="F272" s="4">
        <v>243058.85791964756</v>
      </c>
      <c r="G272" s="4">
        <v>2560679.1312182494</v>
      </c>
      <c r="H272" s="4">
        <v>0</v>
      </c>
      <c r="I272" s="4">
        <v>147759.1021843323</v>
      </c>
      <c r="J272" s="4">
        <v>2331001.7077118368</v>
      </c>
      <c r="K272" s="4">
        <v>226093.01483642927</v>
      </c>
      <c r="L272" s="4">
        <v>2704853.8247325984</v>
      </c>
      <c r="M272" s="2">
        <v>0</v>
      </c>
      <c r="N272" s="2">
        <v>28053.206305033469</v>
      </c>
      <c r="O272" s="2">
        <v>-129027.35734381553</v>
      </c>
      <c r="P272" s="2">
        <v>1239.2516653761768</v>
      </c>
      <c r="Q272" s="44">
        <v>-99734.899373405889</v>
      </c>
      <c r="R272" s="44">
        <v>0</v>
      </c>
      <c r="S272" s="44">
        <v>13796.251783547821</v>
      </c>
      <c r="T272" s="44">
        <v>248319.41565926865</v>
      </c>
      <c r="U272" s="44">
        <v>-18205.094748594471</v>
      </c>
      <c r="V272" s="44">
        <v>243909.59288775484</v>
      </c>
      <c r="W272" s="44">
        <v>0</v>
      </c>
      <c r="X272" s="44">
        <v>41849.45808858129</v>
      </c>
      <c r="Y272" s="44">
        <v>119292.05831545312</v>
      </c>
      <c r="Z272" s="44">
        <v>-16965.843083218293</v>
      </c>
      <c r="AA272" s="44">
        <v>144174.69351434894</v>
      </c>
      <c r="AB272" s="45">
        <v>5.6303303196663095E-2</v>
      </c>
      <c r="AC272" s="2">
        <v>86</v>
      </c>
    </row>
    <row r="273" spans="1:29" x14ac:dyDescent="0.3">
      <c r="A273" s="1">
        <v>1969</v>
      </c>
      <c r="B273" t="s">
        <v>337</v>
      </c>
      <c r="C273" s="4">
        <v>240763.65535743354</v>
      </c>
      <c r="D273" s="4">
        <v>623745.91656170366</v>
      </c>
      <c r="E273" s="4">
        <v>0</v>
      </c>
      <c r="F273" s="4">
        <v>14457152.09049665</v>
      </c>
      <c r="G273" s="4">
        <v>15321661.662415788</v>
      </c>
      <c r="H273" s="4">
        <v>244265.17836442668</v>
      </c>
      <c r="I273" s="4">
        <v>1509861.8070110229</v>
      </c>
      <c r="J273" s="4">
        <v>0</v>
      </c>
      <c r="K273" s="4">
        <v>14435624.105843293</v>
      </c>
      <c r="L273" s="4">
        <v>16189751.091218742</v>
      </c>
      <c r="M273" s="2">
        <v>8296.8552270656673</v>
      </c>
      <c r="N273" s="2">
        <v>165216.99254704293</v>
      </c>
      <c r="O273" s="2">
        <v>0</v>
      </c>
      <c r="P273" s="2">
        <v>73710.746269808806</v>
      </c>
      <c r="Q273" s="44">
        <v>247224.59404391743</v>
      </c>
      <c r="R273" s="44">
        <v>-4795.3322200725252</v>
      </c>
      <c r="S273" s="44">
        <v>720898.89790227637</v>
      </c>
      <c r="T273" s="44">
        <v>0</v>
      </c>
      <c r="U273" s="44">
        <v>-95238.730923166222</v>
      </c>
      <c r="V273" s="44">
        <v>620864.83475903654</v>
      </c>
      <c r="W273" s="44">
        <v>3501.5230069931422</v>
      </c>
      <c r="X273" s="44">
        <v>886115.89044931927</v>
      </c>
      <c r="Y273" s="44">
        <v>0</v>
      </c>
      <c r="Z273" s="44">
        <v>-21527.984653357416</v>
      </c>
      <c r="AA273" s="44">
        <v>868089.42880295403</v>
      </c>
      <c r="AB273" s="45">
        <v>5.6657655542178394E-2</v>
      </c>
      <c r="AC273" s="2">
        <v>85</v>
      </c>
    </row>
    <row r="274" spans="1:29" x14ac:dyDescent="0.3">
      <c r="A274" s="1">
        <v>523</v>
      </c>
      <c r="B274" t="s">
        <v>149</v>
      </c>
      <c r="C274" s="4">
        <v>0</v>
      </c>
      <c r="D274" s="4">
        <v>95873.633496914263</v>
      </c>
      <c r="E274" s="4">
        <v>1926029.6724505615</v>
      </c>
      <c r="F274" s="4">
        <v>296124.67618846265</v>
      </c>
      <c r="G274" s="4">
        <v>2318027.9821359385</v>
      </c>
      <c r="H274" s="4">
        <v>0</v>
      </c>
      <c r="I274" s="4">
        <v>247870.24906013082</v>
      </c>
      <c r="J274" s="4">
        <v>1877818.9000486794</v>
      </c>
      <c r="K274" s="4">
        <v>323771.65266340628</v>
      </c>
      <c r="L274" s="4">
        <v>2449460.8017722168</v>
      </c>
      <c r="M274" s="2">
        <v>0</v>
      </c>
      <c r="N274" s="2">
        <v>25394.881105166565</v>
      </c>
      <c r="O274" s="2">
        <v>-112361.27620544301</v>
      </c>
      <c r="P274" s="2">
        <v>1509.8112501081957</v>
      </c>
      <c r="Q274" s="44">
        <v>-85456.583850168245</v>
      </c>
      <c r="R274" s="44">
        <v>0</v>
      </c>
      <c r="S274" s="44">
        <v>126601.73445804999</v>
      </c>
      <c r="T274" s="44">
        <v>64150.503803560903</v>
      </c>
      <c r="U274" s="44">
        <v>26137.165224835433</v>
      </c>
      <c r="V274" s="44">
        <v>216889.40348644656</v>
      </c>
      <c r="W274" s="44">
        <v>0</v>
      </c>
      <c r="X274" s="44">
        <v>151996.61556321656</v>
      </c>
      <c r="Y274" s="44">
        <v>-48210.772401882103</v>
      </c>
      <c r="Z274" s="44">
        <v>27646.976474943629</v>
      </c>
      <c r="AA274" s="44">
        <v>131432.81963627832</v>
      </c>
      <c r="AB274" s="45">
        <v>5.6700273098157353E-2</v>
      </c>
      <c r="AC274" s="2">
        <v>84</v>
      </c>
    </row>
    <row r="275" spans="1:29" x14ac:dyDescent="0.3">
      <c r="A275" s="1">
        <v>785</v>
      </c>
      <c r="B275" t="s">
        <v>208</v>
      </c>
      <c r="C275" s="4">
        <v>27151.343651386196</v>
      </c>
      <c r="D275" s="4">
        <v>173653.13160379269</v>
      </c>
      <c r="E275" s="4">
        <v>2674666.5026246184</v>
      </c>
      <c r="F275" s="4">
        <v>1350257.2169981757</v>
      </c>
      <c r="G275" s="4">
        <v>4225728.1948779728</v>
      </c>
      <c r="H275" s="4">
        <v>57816.822503061398</v>
      </c>
      <c r="I275" s="4">
        <v>549033.62498647103</v>
      </c>
      <c r="J275" s="4">
        <v>2577856.1471225666</v>
      </c>
      <c r="K275" s="4">
        <v>1281153.5628978156</v>
      </c>
      <c r="L275" s="4">
        <v>4465860.1575099146</v>
      </c>
      <c r="M275" s="2">
        <v>935.65105232111023</v>
      </c>
      <c r="N275" s="2">
        <v>45997.011584630229</v>
      </c>
      <c r="O275" s="2">
        <v>-156035.4681745253</v>
      </c>
      <c r="P275" s="2">
        <v>6884.3757399879141</v>
      </c>
      <c r="Q275" s="44">
        <v>-102218.42979758605</v>
      </c>
      <c r="R275" s="44">
        <v>29729.827799354091</v>
      </c>
      <c r="S275" s="44">
        <v>329383.48179804813</v>
      </c>
      <c r="T275" s="44">
        <v>59225.112672473537</v>
      </c>
      <c r="U275" s="44">
        <v>-75988.029840348026</v>
      </c>
      <c r="V275" s="44">
        <v>342350.39242952783</v>
      </c>
      <c r="W275" s="44">
        <v>30665.478851675201</v>
      </c>
      <c r="X275" s="44">
        <v>375380.49338267837</v>
      </c>
      <c r="Y275" s="44">
        <v>-96810.355502051767</v>
      </c>
      <c r="Z275" s="44">
        <v>-69103.654100360116</v>
      </c>
      <c r="AA275" s="44">
        <v>240131.96263194177</v>
      </c>
      <c r="AB275" s="45">
        <v>5.6826173278964554E-2</v>
      </c>
      <c r="AC275" s="2">
        <v>83</v>
      </c>
    </row>
    <row r="276" spans="1:29" x14ac:dyDescent="0.3">
      <c r="A276" s="1">
        <v>301</v>
      </c>
      <c r="B276" t="s">
        <v>80</v>
      </c>
      <c r="C276" s="4">
        <v>631247.79859794001</v>
      </c>
      <c r="D276" s="4">
        <v>789441.7574725193</v>
      </c>
      <c r="E276" s="4">
        <v>0</v>
      </c>
      <c r="F276" s="4">
        <v>18297642.118896581</v>
      </c>
      <c r="G276" s="4">
        <v>19718331.674967039</v>
      </c>
      <c r="H276" s="4">
        <v>630673.37012736162</v>
      </c>
      <c r="I276" s="4">
        <v>1595427.3305697849</v>
      </c>
      <c r="J276" s="4">
        <v>0</v>
      </c>
      <c r="K276" s="4">
        <v>18621951.674708139</v>
      </c>
      <c r="L276" s="4">
        <v>20848052.375405286</v>
      </c>
      <c r="M276" s="2">
        <v>21753.165317230723</v>
      </c>
      <c r="N276" s="2">
        <v>209106.28750827114</v>
      </c>
      <c r="O276" s="2">
        <v>0</v>
      </c>
      <c r="P276" s="2">
        <v>93291.738726905736</v>
      </c>
      <c r="Q276" s="44">
        <v>324151.19155240757</v>
      </c>
      <c r="R276" s="44">
        <v>-22327.593787809117</v>
      </c>
      <c r="S276" s="44">
        <v>596879.28558899439</v>
      </c>
      <c r="T276" s="44">
        <v>0</v>
      </c>
      <c r="U276" s="44">
        <v>231017.8170846522</v>
      </c>
      <c r="V276" s="44">
        <v>805569.50888583856</v>
      </c>
      <c r="W276" s="44">
        <v>-574.4284705783939</v>
      </c>
      <c r="X276" s="44">
        <v>805985.57309726556</v>
      </c>
      <c r="Y276" s="44">
        <v>0</v>
      </c>
      <c r="Z276" s="44">
        <v>324309.55581155792</v>
      </c>
      <c r="AA276" s="44">
        <v>1129720.7004382461</v>
      </c>
      <c r="AB276" s="45">
        <v>5.7292914992015144E-2</v>
      </c>
      <c r="AC276" s="2">
        <v>82</v>
      </c>
    </row>
    <row r="277" spans="1:29" x14ac:dyDescent="0.3">
      <c r="A277" s="1">
        <v>1901</v>
      </c>
      <c r="B277" t="s">
        <v>314</v>
      </c>
      <c r="C277" s="4">
        <v>1166.7730034665976</v>
      </c>
      <c r="D277" s="4">
        <v>207671.47699186605</v>
      </c>
      <c r="E277" s="4">
        <v>901538.36233558331</v>
      </c>
      <c r="F277" s="4">
        <v>3911860.88888417</v>
      </c>
      <c r="G277" s="4">
        <v>5022236.5199089441</v>
      </c>
      <c r="H277" s="4">
        <v>5596.8466518348532</v>
      </c>
      <c r="I277" s="4">
        <v>309989.69754249463</v>
      </c>
      <c r="J277" s="4">
        <v>897131.33879116946</v>
      </c>
      <c r="K277" s="4">
        <v>4097683.304818748</v>
      </c>
      <c r="L277" s="4">
        <v>5310401.1878042463</v>
      </c>
      <c r="M277" s="2">
        <v>40.207674527284354</v>
      </c>
      <c r="N277" s="2">
        <v>55007.745871157706</v>
      </c>
      <c r="O277" s="2">
        <v>-52594.205784641883</v>
      </c>
      <c r="P277" s="2">
        <v>19944.881510437521</v>
      </c>
      <c r="Q277" s="44">
        <v>22398.62927148063</v>
      </c>
      <c r="R277" s="44">
        <v>4389.8659738409715</v>
      </c>
      <c r="S277" s="44">
        <v>47310.474679470877</v>
      </c>
      <c r="T277" s="44">
        <v>48187.18224022803</v>
      </c>
      <c r="U277" s="44">
        <v>165877.53442414053</v>
      </c>
      <c r="V277" s="44">
        <v>265766.03862382157</v>
      </c>
      <c r="W277" s="44">
        <v>4430.0736483682558</v>
      </c>
      <c r="X277" s="44">
        <v>102318.22055062858</v>
      </c>
      <c r="Y277" s="44">
        <v>-4407.0235444138525</v>
      </c>
      <c r="Z277" s="44">
        <v>185822.41593457805</v>
      </c>
      <c r="AA277" s="44">
        <v>288164.66789530218</v>
      </c>
      <c r="AB277" s="45">
        <v>5.7377757250772959E-2</v>
      </c>
      <c r="AC277" s="2">
        <v>81</v>
      </c>
    </row>
    <row r="278" spans="1:29" x14ac:dyDescent="0.3">
      <c r="A278" s="1">
        <v>851</v>
      </c>
      <c r="B278" t="s">
        <v>223</v>
      </c>
      <c r="C278" s="4">
        <v>18225.699801375169</v>
      </c>
      <c r="D278" s="4">
        <v>206305.85640080413</v>
      </c>
      <c r="E278" s="4">
        <v>2702688.5382807576</v>
      </c>
      <c r="F278" s="4">
        <v>2079058.4262326935</v>
      </c>
      <c r="G278" s="4">
        <v>5006278.5207156306</v>
      </c>
      <c r="H278" s="4">
        <v>23640.453172056357</v>
      </c>
      <c r="I278" s="4">
        <v>139545.16001205926</v>
      </c>
      <c r="J278" s="4">
        <v>3130896.3482013936</v>
      </c>
      <c r="K278" s="4">
        <v>2005249.6485748854</v>
      </c>
      <c r="L278" s="4">
        <v>5299331.609960394</v>
      </c>
      <c r="M278" s="2">
        <v>628.06818761526381</v>
      </c>
      <c r="N278" s="2">
        <v>54646.022097061868</v>
      </c>
      <c r="O278" s="2">
        <v>-157670.22579702453</v>
      </c>
      <c r="P278" s="2">
        <v>10600.21691525841</v>
      </c>
      <c r="Q278" s="44">
        <v>-91795.918597088981</v>
      </c>
      <c r="R278" s="44">
        <v>4786.6851830659243</v>
      </c>
      <c r="S278" s="44">
        <v>-121406.71848580673</v>
      </c>
      <c r="T278" s="44">
        <v>585878.03571766056</v>
      </c>
      <c r="U278" s="44">
        <v>-84408.994573066448</v>
      </c>
      <c r="V278" s="44">
        <v>384849.00784185238</v>
      </c>
      <c r="W278" s="44">
        <v>5414.7533706811882</v>
      </c>
      <c r="X278" s="44">
        <v>-66760.696388744866</v>
      </c>
      <c r="Y278" s="44">
        <v>428207.80992063601</v>
      </c>
      <c r="Z278" s="44">
        <v>-73808.777657808037</v>
      </c>
      <c r="AA278" s="44">
        <v>293053.08924476337</v>
      </c>
      <c r="AB278" s="45">
        <v>5.8537112554191736E-2</v>
      </c>
      <c r="AC278" s="2">
        <v>80</v>
      </c>
    </row>
    <row r="279" spans="1:29" x14ac:dyDescent="0.3">
      <c r="A279" s="1">
        <v>285</v>
      </c>
      <c r="B279" t="s">
        <v>73</v>
      </c>
      <c r="C279" s="4">
        <v>8402.1868208417345</v>
      </c>
      <c r="D279" s="4">
        <v>148603.95883668834</v>
      </c>
      <c r="E279" s="4">
        <v>2285131.5130580622</v>
      </c>
      <c r="F279" s="4">
        <v>1159203.7156109321</v>
      </c>
      <c r="G279" s="4">
        <v>3601341.3743265248</v>
      </c>
      <c r="H279" s="4">
        <v>15672.164246202119</v>
      </c>
      <c r="I279" s="4">
        <v>316300.42886417825</v>
      </c>
      <c r="J279" s="4">
        <v>2223010.2762175384</v>
      </c>
      <c r="K279" s="4">
        <v>1257479.9173416584</v>
      </c>
      <c r="L279" s="4">
        <v>3812462.786669577</v>
      </c>
      <c r="M279" s="2">
        <v>289.54423183096384</v>
      </c>
      <c r="N279" s="2">
        <v>39362.019866872237</v>
      </c>
      <c r="O279" s="2">
        <v>-133310.66326605075</v>
      </c>
      <c r="P279" s="2">
        <v>5910.2768250314284</v>
      </c>
      <c r="Q279" s="44">
        <v>-87748.822342316111</v>
      </c>
      <c r="R279" s="44">
        <v>6980.4331935294204</v>
      </c>
      <c r="S279" s="44">
        <v>128334.45016061768</v>
      </c>
      <c r="T279" s="44">
        <v>71189.426425526966</v>
      </c>
      <c r="U279" s="44">
        <v>92365.924905694861</v>
      </c>
      <c r="V279" s="44">
        <v>298870.23468536831</v>
      </c>
      <c r="W279" s="44">
        <v>7269.9774253603846</v>
      </c>
      <c r="X279" s="44">
        <v>167696.47002748991</v>
      </c>
      <c r="Y279" s="44">
        <v>-62121.236840523779</v>
      </c>
      <c r="Z279" s="44">
        <v>98276.201730726287</v>
      </c>
      <c r="AA279" s="44">
        <v>211121.41234305222</v>
      </c>
      <c r="AB279" s="45">
        <v>5.8622993601247633E-2</v>
      </c>
      <c r="AC279" s="2">
        <v>79</v>
      </c>
    </row>
    <row r="280" spans="1:29" x14ac:dyDescent="0.3">
      <c r="A280" s="1">
        <v>14</v>
      </c>
      <c r="B280" t="s">
        <v>0</v>
      </c>
      <c r="C280" s="4">
        <v>3078514.8908601054</v>
      </c>
      <c r="D280" s="4">
        <v>6334719.0981218088</v>
      </c>
      <c r="E280" s="4">
        <v>0</v>
      </c>
      <c r="F280" s="4">
        <v>146825806.82363644</v>
      </c>
      <c r="G280" s="4">
        <v>156239039.83095974</v>
      </c>
      <c r="H280" s="4">
        <v>2847000.3557390524</v>
      </c>
      <c r="I280" s="4">
        <v>4229124.6699423408</v>
      </c>
      <c r="J280" s="4">
        <v>0</v>
      </c>
      <c r="K280" s="4">
        <v>158338374.96140361</v>
      </c>
      <c r="L280" s="4">
        <v>165414499.98708501</v>
      </c>
      <c r="M280" s="2">
        <v>106087.40894016151</v>
      </c>
      <c r="N280" s="2">
        <v>1677932.0076213547</v>
      </c>
      <c r="O280" s="2">
        <v>0</v>
      </c>
      <c r="P280" s="2">
        <v>748601.08857478551</v>
      </c>
      <c r="Q280" s="44">
        <v>2532620.5051363017</v>
      </c>
      <c r="R280" s="44">
        <v>-337601.94406121451</v>
      </c>
      <c r="S280" s="44">
        <v>-3783526.4358008225</v>
      </c>
      <c r="T280" s="44">
        <v>0</v>
      </c>
      <c r="U280" s="44">
        <v>10763967.04919238</v>
      </c>
      <c r="V280" s="44">
        <v>6642839.6509889755</v>
      </c>
      <c r="W280" s="44">
        <v>-231514.53512105299</v>
      </c>
      <c r="X280" s="44">
        <v>-2105594.428179468</v>
      </c>
      <c r="Y280" s="44">
        <v>0</v>
      </c>
      <c r="Z280" s="44">
        <v>11512568.137767166</v>
      </c>
      <c r="AA280" s="44">
        <v>9175460.1561252773</v>
      </c>
      <c r="AB280" s="45">
        <v>5.8727064413942355E-2</v>
      </c>
      <c r="AC280" s="2">
        <v>78</v>
      </c>
    </row>
    <row r="281" spans="1:29" x14ac:dyDescent="0.3">
      <c r="A281" s="1">
        <v>716</v>
      </c>
      <c r="B281" t="s">
        <v>188</v>
      </c>
      <c r="C281" s="4">
        <v>630.49849935441341</v>
      </c>
      <c r="D281" s="4">
        <v>204467.46966368772</v>
      </c>
      <c r="E281" s="4">
        <v>2576063.3335102662</v>
      </c>
      <c r="F281" s="4">
        <v>2163073.5938807786</v>
      </c>
      <c r="G281" s="4">
        <v>4944235.8761116294</v>
      </c>
      <c r="H281" s="4">
        <v>611.90497224173339</v>
      </c>
      <c r="I281" s="4">
        <v>513264.219364385</v>
      </c>
      <c r="J281" s="4">
        <v>2441730.9318068051</v>
      </c>
      <c r="K281" s="4">
        <v>2280532.8034602841</v>
      </c>
      <c r="L281" s="4">
        <v>5236139.8596037161</v>
      </c>
      <c r="M281" s="2">
        <v>21.727344030641348</v>
      </c>
      <c r="N281" s="2">
        <v>54159.072652135605</v>
      </c>
      <c r="O281" s="2">
        <v>-150283.12797018501</v>
      </c>
      <c r="P281" s="2">
        <v>11028.57380509111</v>
      </c>
      <c r="Q281" s="44">
        <v>-85073.75416892767</v>
      </c>
      <c r="R281" s="44">
        <v>-40.320871143321369</v>
      </c>
      <c r="S281" s="44">
        <v>254637.67704856166</v>
      </c>
      <c r="T281" s="44">
        <v>15950.726266723941</v>
      </c>
      <c r="U281" s="44">
        <v>106430.63577441438</v>
      </c>
      <c r="V281" s="44">
        <v>376977.73766101431</v>
      </c>
      <c r="W281" s="44">
        <v>-18.593527112680022</v>
      </c>
      <c r="X281" s="44">
        <v>308796.74970069726</v>
      </c>
      <c r="Y281" s="44">
        <v>-134332.40170346107</v>
      </c>
      <c r="Z281" s="44">
        <v>117459.20957950549</v>
      </c>
      <c r="AA281" s="44">
        <v>291903.98349208664</v>
      </c>
      <c r="AB281" s="45">
        <v>5.9039251121176917E-2</v>
      </c>
      <c r="AC281" s="2">
        <v>77</v>
      </c>
    </row>
    <row r="282" spans="1:29" x14ac:dyDescent="0.3">
      <c r="A282" s="1">
        <v>437</v>
      </c>
      <c r="B282" t="s">
        <v>129</v>
      </c>
      <c r="C282" s="4">
        <v>0</v>
      </c>
      <c r="D282" s="4">
        <v>110741.85762754343</v>
      </c>
      <c r="E282" s="4">
        <v>2566769.3142278758</v>
      </c>
      <c r="F282" s="4">
        <v>0</v>
      </c>
      <c r="G282" s="4">
        <v>2677511.1718554194</v>
      </c>
      <c r="H282" s="4">
        <v>0</v>
      </c>
      <c r="I282" s="4">
        <v>121507.36234004592</v>
      </c>
      <c r="J282" s="4">
        <v>2715655.5875409869</v>
      </c>
      <c r="K282" s="4">
        <v>0</v>
      </c>
      <c r="L282" s="4">
        <v>2837162.949881033</v>
      </c>
      <c r="M282" s="2">
        <v>0</v>
      </c>
      <c r="N282" s="2">
        <v>29333.156627544144</v>
      </c>
      <c r="O282" s="2">
        <v>-149740.93078465635</v>
      </c>
      <c r="P282" s="2">
        <v>0</v>
      </c>
      <c r="Q282" s="44">
        <v>-120407.7741571122</v>
      </c>
      <c r="R282" s="44">
        <v>0</v>
      </c>
      <c r="S282" s="44">
        <v>-18567.651915041657</v>
      </c>
      <c r="T282" s="44">
        <v>298627.20409776748</v>
      </c>
      <c r="U282" s="44">
        <v>0</v>
      </c>
      <c r="V282" s="44">
        <v>280059.55218272586</v>
      </c>
      <c r="W282" s="44">
        <v>0</v>
      </c>
      <c r="X282" s="44">
        <v>10765.504712502487</v>
      </c>
      <c r="Y282" s="44">
        <v>148886.27331311113</v>
      </c>
      <c r="Z282" s="44">
        <v>0</v>
      </c>
      <c r="AA282" s="44">
        <v>159651.77802561363</v>
      </c>
      <c r="AB282" s="45">
        <v>5.9626932542350762E-2</v>
      </c>
      <c r="AC282" s="2">
        <v>76</v>
      </c>
    </row>
    <row r="283" spans="1:29" x14ac:dyDescent="0.3">
      <c r="A283" s="1">
        <v>638</v>
      </c>
      <c r="B283" t="s">
        <v>178</v>
      </c>
      <c r="C283" s="4">
        <v>0</v>
      </c>
      <c r="D283" s="4">
        <v>30701.38605996468</v>
      </c>
      <c r="E283" s="4">
        <v>711595.21188473387</v>
      </c>
      <c r="F283" s="4">
        <v>0</v>
      </c>
      <c r="G283" s="4">
        <v>742296.59794469865</v>
      </c>
      <c r="H283" s="4">
        <v>0</v>
      </c>
      <c r="I283" s="4">
        <v>71925.577208728617</v>
      </c>
      <c r="J283" s="4">
        <v>715346.86758306366</v>
      </c>
      <c r="K283" s="4">
        <v>0</v>
      </c>
      <c r="L283" s="4">
        <v>787272.44479179231</v>
      </c>
      <c r="M283" s="2">
        <v>0</v>
      </c>
      <c r="N283" s="2">
        <v>8132.1424913108658</v>
      </c>
      <c r="O283" s="2">
        <v>-41513.247325686607</v>
      </c>
      <c r="P283" s="2">
        <v>0</v>
      </c>
      <c r="Q283" s="44">
        <v>-33381.104834375743</v>
      </c>
      <c r="R283" s="44">
        <v>0</v>
      </c>
      <c r="S283" s="44">
        <v>33092.048657453073</v>
      </c>
      <c r="T283" s="44">
        <v>45264.903024016399</v>
      </c>
      <c r="U283" s="44">
        <v>0</v>
      </c>
      <c r="V283" s="44">
        <v>78356.951681469407</v>
      </c>
      <c r="W283" s="44">
        <v>0</v>
      </c>
      <c r="X283" s="44">
        <v>41224.191148763937</v>
      </c>
      <c r="Y283" s="44">
        <v>3751.6556983297924</v>
      </c>
      <c r="Z283" s="44">
        <v>0</v>
      </c>
      <c r="AA283" s="44">
        <v>44975.846847093664</v>
      </c>
      <c r="AB283" s="45">
        <v>6.0590129298214002E-2</v>
      </c>
      <c r="AC283" s="2">
        <v>75</v>
      </c>
    </row>
    <row r="284" spans="1:29" x14ac:dyDescent="0.3">
      <c r="A284" s="1">
        <v>1581</v>
      </c>
      <c r="B284" t="s">
        <v>259</v>
      </c>
      <c r="C284" s="4">
        <v>286264.9525395704</v>
      </c>
      <c r="D284" s="4">
        <v>382183.79835492262</v>
      </c>
      <c r="E284" s="4">
        <v>0</v>
      </c>
      <c r="F284" s="4">
        <v>8858237.2287069447</v>
      </c>
      <c r="G284" s="4">
        <v>9526685.9796014391</v>
      </c>
      <c r="H284" s="4">
        <v>252545.35390220387</v>
      </c>
      <c r="I284" s="4">
        <v>753811.69949557562</v>
      </c>
      <c r="J284" s="4">
        <v>0</v>
      </c>
      <c r="K284" s="4">
        <v>9104643.5795686767</v>
      </c>
      <c r="L284" s="4">
        <v>10111000.632966457</v>
      </c>
      <c r="M284" s="2">
        <v>9864.8563225940779</v>
      </c>
      <c r="N284" s="2">
        <v>101232.33850166522</v>
      </c>
      <c r="O284" s="2">
        <v>0</v>
      </c>
      <c r="P284" s="2">
        <v>45164.308480382118</v>
      </c>
      <c r="Q284" s="44">
        <v>156261.5033046414</v>
      </c>
      <c r="R284" s="44">
        <v>-43584.454959960596</v>
      </c>
      <c r="S284" s="44">
        <v>270395.56263898779</v>
      </c>
      <c r="T284" s="44">
        <v>0</v>
      </c>
      <c r="U284" s="44">
        <v>201242.04238134981</v>
      </c>
      <c r="V284" s="44">
        <v>428053.15006037644</v>
      </c>
      <c r="W284" s="44">
        <v>-33719.598637366522</v>
      </c>
      <c r="X284" s="44">
        <v>371627.901140653</v>
      </c>
      <c r="Y284" s="44">
        <v>0</v>
      </c>
      <c r="Z284" s="44">
        <v>246406.35086173192</v>
      </c>
      <c r="AA284" s="44">
        <v>584314.65336501785</v>
      </c>
      <c r="AB284" s="45">
        <v>6.1334513871471534E-2</v>
      </c>
      <c r="AC284" s="2">
        <v>74</v>
      </c>
    </row>
    <row r="285" spans="1:29" x14ac:dyDescent="0.3">
      <c r="A285" s="1">
        <v>1700</v>
      </c>
      <c r="B285" t="s">
        <v>279</v>
      </c>
      <c r="C285" s="4">
        <v>66003.619297239915</v>
      </c>
      <c r="D285" s="4">
        <v>297809.67223020695</v>
      </c>
      <c r="E285" s="4">
        <v>1775155.2503924249</v>
      </c>
      <c r="F285" s="4">
        <v>5127462.6443848349</v>
      </c>
      <c r="G285" s="4">
        <v>7266431.186304708</v>
      </c>
      <c r="H285" s="4">
        <v>61932.400952358163</v>
      </c>
      <c r="I285" s="4">
        <v>1059559.8636267649</v>
      </c>
      <c r="J285" s="4">
        <v>1725807.1296522657</v>
      </c>
      <c r="K285" s="4">
        <v>4865179.7669172268</v>
      </c>
      <c r="L285" s="4">
        <v>7712479.1611486152</v>
      </c>
      <c r="M285" s="2">
        <v>2274.523008709793</v>
      </c>
      <c r="N285" s="2">
        <v>78883.431684042152</v>
      </c>
      <c r="O285" s="2">
        <v>-103559.52052551019</v>
      </c>
      <c r="P285" s="2">
        <v>26142.707472560709</v>
      </c>
      <c r="Q285" s="44">
        <v>3741.1416398024594</v>
      </c>
      <c r="R285" s="44">
        <v>-6345.7413535915457</v>
      </c>
      <c r="S285" s="44">
        <v>682866.75971251586</v>
      </c>
      <c r="T285" s="44">
        <v>54211.399785351008</v>
      </c>
      <c r="U285" s="44">
        <v>-288425.58494016877</v>
      </c>
      <c r="V285" s="44">
        <v>442306.83320410468</v>
      </c>
      <c r="W285" s="44">
        <v>-4071.2183448817527</v>
      </c>
      <c r="X285" s="44">
        <v>761750.19139655796</v>
      </c>
      <c r="Y285" s="44">
        <v>-49348.120740159182</v>
      </c>
      <c r="Z285" s="44">
        <v>-262282.87746760808</v>
      </c>
      <c r="AA285" s="44">
        <v>446047.97484390717</v>
      </c>
      <c r="AB285" s="45">
        <v>6.138473803819805E-2</v>
      </c>
      <c r="AC285" s="2">
        <v>73</v>
      </c>
    </row>
    <row r="286" spans="1:29" x14ac:dyDescent="0.3">
      <c r="A286" s="1">
        <v>1525</v>
      </c>
      <c r="B286" t="s">
        <v>258</v>
      </c>
      <c r="C286" s="4">
        <v>64557.798785059254</v>
      </c>
      <c r="D286" s="4">
        <v>228729.23210055975</v>
      </c>
      <c r="E286" s="4">
        <v>462854.04575085803</v>
      </c>
      <c r="F286" s="4">
        <v>4838620.8147954727</v>
      </c>
      <c r="G286" s="4">
        <v>5594761.8914319491</v>
      </c>
      <c r="H286" s="4">
        <v>44033.145492345247</v>
      </c>
      <c r="I286" s="4">
        <v>434774.9014321586</v>
      </c>
      <c r="J286" s="4">
        <v>388685.52183219028</v>
      </c>
      <c r="K286" s="4">
        <v>5073879.2065732665</v>
      </c>
      <c r="L286" s="4">
        <v>5941372.7753299605</v>
      </c>
      <c r="M286" s="2">
        <v>2224.6991951608743</v>
      </c>
      <c r="N286" s="2">
        <v>60585.496164143122</v>
      </c>
      <c r="O286" s="2">
        <v>-27002.113218353781</v>
      </c>
      <c r="P286" s="2">
        <v>24670.028297596215</v>
      </c>
      <c r="Q286" s="44">
        <v>60478.110438546428</v>
      </c>
      <c r="R286" s="44">
        <v>-22749.352487874879</v>
      </c>
      <c r="S286" s="44">
        <v>145460.17316745574</v>
      </c>
      <c r="T286" s="44">
        <v>-47166.410700313965</v>
      </c>
      <c r="U286" s="44">
        <v>210588.36348019767</v>
      </c>
      <c r="V286" s="44">
        <v>286132.77345946501</v>
      </c>
      <c r="W286" s="44">
        <v>-20524.653292714007</v>
      </c>
      <c r="X286" s="44">
        <v>206045.66933159885</v>
      </c>
      <c r="Y286" s="44">
        <v>-74168.52391866775</v>
      </c>
      <c r="Z286" s="44">
        <v>235258.39177779388</v>
      </c>
      <c r="AA286" s="44">
        <v>346610.88389801141</v>
      </c>
      <c r="AB286" s="45">
        <v>6.1952749844247298E-2</v>
      </c>
      <c r="AC286" s="2">
        <v>72</v>
      </c>
    </row>
    <row r="287" spans="1:29" x14ac:dyDescent="0.3">
      <c r="A287" s="1">
        <v>331</v>
      </c>
      <c r="B287" t="s">
        <v>91</v>
      </c>
      <c r="C287" s="4">
        <v>0</v>
      </c>
      <c r="D287" s="4">
        <v>85240.407558803636</v>
      </c>
      <c r="E287" s="4">
        <v>1975697.962283392</v>
      </c>
      <c r="F287" s="4">
        <v>0</v>
      </c>
      <c r="G287" s="4">
        <v>2060938.3698421957</v>
      </c>
      <c r="H287" s="4">
        <v>0</v>
      </c>
      <c r="I287" s="4">
        <v>207644.97722138112</v>
      </c>
      <c r="J287" s="4">
        <v>1981275.5161811388</v>
      </c>
      <c r="K287" s="4">
        <v>0</v>
      </c>
      <c r="L287" s="4">
        <v>2188920.4934025197</v>
      </c>
      <c r="M287" s="2">
        <v>0</v>
      </c>
      <c r="N287" s="2">
        <v>22578.366296938468</v>
      </c>
      <c r="O287" s="2">
        <v>-115258.83926606709</v>
      </c>
      <c r="P287" s="2">
        <v>0</v>
      </c>
      <c r="Q287" s="44">
        <v>-92680.472969128634</v>
      </c>
      <c r="R287" s="44">
        <v>0</v>
      </c>
      <c r="S287" s="44">
        <v>99826.203365639027</v>
      </c>
      <c r="T287" s="44">
        <v>120836.39316381393</v>
      </c>
      <c r="U287" s="44">
        <v>0</v>
      </c>
      <c r="V287" s="44">
        <v>220662.59652945271</v>
      </c>
      <c r="W287" s="44">
        <v>0</v>
      </c>
      <c r="X287" s="44">
        <v>122404.5696625775</v>
      </c>
      <c r="Y287" s="44">
        <v>5577.5538977468386</v>
      </c>
      <c r="Z287" s="44">
        <v>0</v>
      </c>
      <c r="AA287" s="44">
        <v>127982.12356032408</v>
      </c>
      <c r="AB287" s="45">
        <v>6.2098957170720039E-2</v>
      </c>
      <c r="AC287" s="2">
        <v>71</v>
      </c>
    </row>
    <row r="288" spans="1:29" x14ac:dyDescent="0.3">
      <c r="A288" s="1">
        <v>233</v>
      </c>
      <c r="B288" t="s">
        <v>57</v>
      </c>
      <c r="C288" s="4">
        <v>112690.59466386415</v>
      </c>
      <c r="D288" s="4">
        <v>213668.72932921603</v>
      </c>
      <c r="E288" s="4">
        <v>2745570.4739996488</v>
      </c>
      <c r="F288" s="4">
        <v>2206832.7961066598</v>
      </c>
      <c r="G288" s="4">
        <v>5278761.6135843396</v>
      </c>
      <c r="H288" s="4">
        <v>124699.88520828627</v>
      </c>
      <c r="I288" s="4">
        <v>566644.36857261963</v>
      </c>
      <c r="J288" s="4">
        <v>2794618.6781033273</v>
      </c>
      <c r="K288" s="4">
        <v>2120755.8748118989</v>
      </c>
      <c r="L288" s="4">
        <v>5606718.8066961318</v>
      </c>
      <c r="M288" s="2">
        <v>3883.3832622700811</v>
      </c>
      <c r="N288" s="2">
        <v>56596.290129987603</v>
      </c>
      <c r="O288" s="2">
        <v>-160171.88456815027</v>
      </c>
      <c r="P288" s="2">
        <v>11251.682992298282</v>
      </c>
      <c r="Q288" s="44">
        <v>-88440.528183594302</v>
      </c>
      <c r="R288" s="44">
        <v>8125.907282152044</v>
      </c>
      <c r="S288" s="44">
        <v>296379.34911341598</v>
      </c>
      <c r="T288" s="44">
        <v>209220.08867182874</v>
      </c>
      <c r="U288" s="44">
        <v>-97328.604287059177</v>
      </c>
      <c r="V288" s="44">
        <v>416397.72129538649</v>
      </c>
      <c r="W288" s="44">
        <v>12009.290544422125</v>
      </c>
      <c r="X288" s="44">
        <v>352975.63924340357</v>
      </c>
      <c r="Y288" s="44">
        <v>49048.204103678465</v>
      </c>
      <c r="Z288" s="44">
        <v>-86076.92129476089</v>
      </c>
      <c r="AA288" s="44">
        <v>327957.19311179221</v>
      </c>
      <c r="AB288" s="45">
        <v>6.2127676360271458E-2</v>
      </c>
      <c r="AC288" s="2">
        <v>70</v>
      </c>
    </row>
    <row r="289" spans="1:29" x14ac:dyDescent="0.3">
      <c r="A289" s="1">
        <v>642</v>
      </c>
      <c r="B289" t="s">
        <v>179</v>
      </c>
      <c r="C289" s="4">
        <v>52851.441355231102</v>
      </c>
      <c r="D289" s="4">
        <v>713074.93079981103</v>
      </c>
      <c r="E289" s="4">
        <v>0</v>
      </c>
      <c r="F289" s="4">
        <v>16527615.576740097</v>
      </c>
      <c r="G289" s="4">
        <v>17293541.948895141</v>
      </c>
      <c r="H289" s="4">
        <v>56581.199508144033</v>
      </c>
      <c r="I289" s="4">
        <v>1245545.9468329707</v>
      </c>
      <c r="J289" s="4">
        <v>0</v>
      </c>
      <c r="K289" s="4">
        <v>17069948.221791968</v>
      </c>
      <c r="L289" s="4">
        <v>18372075.368133083</v>
      </c>
      <c r="M289" s="2">
        <v>1821.2913274435593</v>
      </c>
      <c r="N289" s="2">
        <v>188878.34356793109</v>
      </c>
      <c r="O289" s="2">
        <v>0</v>
      </c>
      <c r="P289" s="2">
        <v>84267.14131497925</v>
      </c>
      <c r="Q289" s="44">
        <v>274966.77621035388</v>
      </c>
      <c r="R289" s="44">
        <v>1908.4668254693718</v>
      </c>
      <c r="S289" s="44">
        <v>343592.67246522859</v>
      </c>
      <c r="T289" s="44">
        <v>0</v>
      </c>
      <c r="U289" s="44">
        <v>458065.50373689126</v>
      </c>
      <c r="V289" s="44">
        <v>803566.64302758756</v>
      </c>
      <c r="W289" s="44">
        <v>3729.7581529129311</v>
      </c>
      <c r="X289" s="44">
        <v>532471.01603315969</v>
      </c>
      <c r="Y289" s="44">
        <v>0</v>
      </c>
      <c r="Z289" s="44">
        <v>542332.6450518705</v>
      </c>
      <c r="AA289" s="44">
        <v>1078533.4192379415</v>
      </c>
      <c r="AB289" s="45">
        <v>6.2366253392460609E-2</v>
      </c>
      <c r="AC289" s="2">
        <v>69</v>
      </c>
    </row>
    <row r="290" spans="1:29" x14ac:dyDescent="0.3">
      <c r="A290" s="1">
        <v>377</v>
      </c>
      <c r="B290" t="s">
        <v>110</v>
      </c>
      <c r="C290" s="4">
        <v>53280.469566575419</v>
      </c>
      <c r="D290" s="4">
        <v>114071.79016121496</v>
      </c>
      <c r="E290" s="4">
        <v>1670802.5308432686</v>
      </c>
      <c r="F290" s="4">
        <v>973147.79541552102</v>
      </c>
      <c r="G290" s="4">
        <v>2811301.6056290772</v>
      </c>
      <c r="H290" s="4">
        <v>60371.422259976418</v>
      </c>
      <c r="I290" s="4">
        <v>69986.912811388145</v>
      </c>
      <c r="J290" s="4">
        <v>1887796.3790769323</v>
      </c>
      <c r="K290" s="4">
        <v>968639.00381257059</v>
      </c>
      <c r="L290" s="4">
        <v>2986793.7179608676</v>
      </c>
      <c r="M290" s="2">
        <v>1836.0758884794277</v>
      </c>
      <c r="N290" s="2">
        <v>30215.184748273874</v>
      </c>
      <c r="O290" s="2">
        <v>-97471.761384638041</v>
      </c>
      <c r="P290" s="2">
        <v>4961.6584083700445</v>
      </c>
      <c r="Q290" s="44">
        <v>-60458.842339514697</v>
      </c>
      <c r="R290" s="44">
        <v>5254.8768049215714</v>
      </c>
      <c r="S290" s="44">
        <v>-74300.062098100694</v>
      </c>
      <c r="T290" s="44">
        <v>314465.60961830174</v>
      </c>
      <c r="U290" s="44">
        <v>-9470.4500113204704</v>
      </c>
      <c r="V290" s="44">
        <v>235950.95467130508</v>
      </c>
      <c r="W290" s="44">
        <v>7090.9526934009991</v>
      </c>
      <c r="X290" s="44">
        <v>-44084.87734982682</v>
      </c>
      <c r="Y290" s="44">
        <v>216993.84823366371</v>
      </c>
      <c r="Z290" s="44">
        <v>-4508.7916029504258</v>
      </c>
      <c r="AA290" s="44">
        <v>175492.11233179038</v>
      </c>
      <c r="AB290" s="45">
        <v>6.2423794010718035E-2</v>
      </c>
      <c r="AC290" s="2">
        <v>68</v>
      </c>
    </row>
    <row r="291" spans="1:29" x14ac:dyDescent="0.3">
      <c r="A291" s="1">
        <v>1952</v>
      </c>
      <c r="B291" t="s">
        <v>329</v>
      </c>
      <c r="C291" s="4">
        <v>165895.46012013362</v>
      </c>
      <c r="D291" s="4">
        <v>1193614.6517214288</v>
      </c>
      <c r="E291" s="4">
        <v>0</v>
      </c>
      <c r="F291" s="4">
        <v>27665541.52771727</v>
      </c>
      <c r="G291" s="4">
        <v>29025051.639558837</v>
      </c>
      <c r="H291" s="4">
        <v>235985.00282664952</v>
      </c>
      <c r="I291" s="4">
        <v>1662835.8036174616</v>
      </c>
      <c r="J291" s="4">
        <v>0</v>
      </c>
      <c r="K291" s="4">
        <v>28944748.299092989</v>
      </c>
      <c r="L291" s="4">
        <v>30843569.105537102</v>
      </c>
      <c r="M291" s="2">
        <v>5716.8537892515351</v>
      </c>
      <c r="N291" s="2">
        <v>316163.06861704664</v>
      </c>
      <c r="O291" s="2">
        <v>0</v>
      </c>
      <c r="P291" s="2">
        <v>141054.59354660296</v>
      </c>
      <c r="Q291" s="44">
        <v>462934.5159529011</v>
      </c>
      <c r="R291" s="44">
        <v>64372.688917264364</v>
      </c>
      <c r="S291" s="44">
        <v>153058.0832789861</v>
      </c>
      <c r="T291" s="44">
        <v>0</v>
      </c>
      <c r="U291" s="44">
        <v>1138152.1778291166</v>
      </c>
      <c r="V291" s="44">
        <v>1355582.9500253638</v>
      </c>
      <c r="W291" s="44">
        <v>70089.542706515902</v>
      </c>
      <c r="X291" s="44">
        <v>469221.15189603274</v>
      </c>
      <c r="Y291" s="44">
        <v>0</v>
      </c>
      <c r="Z291" s="44">
        <v>1279206.7713757195</v>
      </c>
      <c r="AA291" s="44">
        <v>1818517.4659782648</v>
      </c>
      <c r="AB291" s="45">
        <v>6.2653375730769414E-2</v>
      </c>
      <c r="AC291" s="2">
        <v>67</v>
      </c>
    </row>
    <row r="292" spans="1:29" x14ac:dyDescent="0.3">
      <c r="A292" s="1">
        <v>505</v>
      </c>
      <c r="B292" t="s">
        <v>145</v>
      </c>
      <c r="C292" s="4">
        <v>1921626.5430396851</v>
      </c>
      <c r="D292" s="4">
        <v>2245265.3439353216</v>
      </c>
      <c r="E292" s="4">
        <v>0</v>
      </c>
      <c r="F292" s="4">
        <v>52040649.403727382</v>
      </c>
      <c r="G292" s="4">
        <v>56207541.290702395</v>
      </c>
      <c r="H292" s="4">
        <v>1909960.4907139351</v>
      </c>
      <c r="I292" s="4">
        <v>5217911.196629785</v>
      </c>
      <c r="J292" s="4">
        <v>0</v>
      </c>
      <c r="K292" s="4">
        <v>52638454.494857639</v>
      </c>
      <c r="L292" s="4">
        <v>59766326.182201356</v>
      </c>
      <c r="M292" s="2">
        <v>66220.365380387506</v>
      </c>
      <c r="N292" s="2">
        <v>594722.9115982505</v>
      </c>
      <c r="O292" s="2">
        <v>0</v>
      </c>
      <c r="P292" s="2">
        <v>265332.69345874665</v>
      </c>
      <c r="Q292" s="44">
        <v>926275.97043738468</v>
      </c>
      <c r="R292" s="44">
        <v>-77886.417706137509</v>
      </c>
      <c r="S292" s="44">
        <v>2377922.9410962127</v>
      </c>
      <c r="T292" s="44">
        <v>0</v>
      </c>
      <c r="U292" s="44">
        <v>332472.39767151</v>
      </c>
      <c r="V292" s="44">
        <v>2632508.9210615759</v>
      </c>
      <c r="W292" s="44">
        <v>-11666.052325750003</v>
      </c>
      <c r="X292" s="44">
        <v>2972645.852694463</v>
      </c>
      <c r="Y292" s="44">
        <v>0</v>
      </c>
      <c r="Z292" s="44">
        <v>597805.09113025665</v>
      </c>
      <c r="AA292" s="44">
        <v>3558784.8914989606</v>
      </c>
      <c r="AB292" s="45">
        <v>6.3315078542452441E-2</v>
      </c>
      <c r="AC292" s="2">
        <v>66</v>
      </c>
    </row>
    <row r="293" spans="1:29" x14ac:dyDescent="0.3">
      <c r="A293" s="1">
        <v>297</v>
      </c>
      <c r="B293" t="s">
        <v>78</v>
      </c>
      <c r="C293" s="4">
        <v>15474.11601059223</v>
      </c>
      <c r="D293" s="4">
        <v>200467.88835801766</v>
      </c>
      <c r="E293" s="4">
        <v>1976808.0702315539</v>
      </c>
      <c r="F293" s="4">
        <v>2669626.7589187254</v>
      </c>
      <c r="G293" s="4">
        <v>4862376.8335188897</v>
      </c>
      <c r="H293" s="4">
        <v>23127.247892224925</v>
      </c>
      <c r="I293" s="4">
        <v>491660.11719418835</v>
      </c>
      <c r="J293" s="4">
        <v>1836337.1986766376</v>
      </c>
      <c r="K293" s="4">
        <v>2823686.8090214692</v>
      </c>
      <c r="L293" s="4">
        <v>5174811.3727845205</v>
      </c>
      <c r="M293" s="2">
        <v>533.24701403167478</v>
      </c>
      <c r="N293" s="2">
        <v>53099.668851285533</v>
      </c>
      <c r="O293" s="2">
        <v>-115323.60106468599</v>
      </c>
      <c r="P293" s="2">
        <v>13611.268625381817</v>
      </c>
      <c r="Q293" s="44">
        <v>-48079.416573986971</v>
      </c>
      <c r="R293" s="44">
        <v>7119.8848676010202</v>
      </c>
      <c r="S293" s="44">
        <v>238092.55998488516</v>
      </c>
      <c r="T293" s="44">
        <v>-25147.270490230265</v>
      </c>
      <c r="U293" s="44">
        <v>140448.78147736198</v>
      </c>
      <c r="V293" s="44">
        <v>360513.95583961776</v>
      </c>
      <c r="W293" s="44">
        <v>7653.1318816326948</v>
      </c>
      <c r="X293" s="44">
        <v>291192.22883617069</v>
      </c>
      <c r="Y293" s="44">
        <v>-140470.87155491626</v>
      </c>
      <c r="Z293" s="44">
        <v>154060.05010274379</v>
      </c>
      <c r="AA293" s="44">
        <v>312434.53926563077</v>
      </c>
      <c r="AB293" s="45">
        <v>6.4255517407013199E-2</v>
      </c>
      <c r="AC293" s="2">
        <v>65</v>
      </c>
    </row>
    <row r="294" spans="1:29" x14ac:dyDescent="0.3">
      <c r="A294" s="1">
        <v>232</v>
      </c>
      <c r="B294" t="s">
        <v>56</v>
      </c>
      <c r="C294" s="4">
        <v>70412.413153315079</v>
      </c>
      <c r="D294" s="4">
        <v>277854.98325313407</v>
      </c>
      <c r="E294" s="4">
        <v>1754709.6656566043</v>
      </c>
      <c r="F294" s="4">
        <v>4685399.4321888173</v>
      </c>
      <c r="G294" s="4">
        <v>6788377.4753634138</v>
      </c>
      <c r="H294" s="4">
        <v>46209.341227183853</v>
      </c>
      <c r="I294" s="4">
        <v>687109.07433321478</v>
      </c>
      <c r="J294" s="4">
        <v>1649220.6386849829</v>
      </c>
      <c r="K294" s="4">
        <v>4842632.5930781038</v>
      </c>
      <c r="L294" s="4">
        <v>7225171.6473234855</v>
      </c>
      <c r="M294" s="2">
        <v>2426.4526024664897</v>
      </c>
      <c r="N294" s="2">
        <v>73597.860087554625</v>
      </c>
      <c r="O294" s="2">
        <v>-102366.76008856407</v>
      </c>
      <c r="P294" s="2">
        <v>23888.818942826227</v>
      </c>
      <c r="Q294" s="44">
        <v>-2453.6284557167237</v>
      </c>
      <c r="R294" s="44">
        <v>-26629.524528597714</v>
      </c>
      <c r="S294" s="44">
        <v>335656.23099252611</v>
      </c>
      <c r="T294" s="44">
        <v>-3122.2668830573675</v>
      </c>
      <c r="U294" s="44">
        <v>133344.34194646031</v>
      </c>
      <c r="V294" s="44">
        <v>439247.80041578837</v>
      </c>
      <c r="W294" s="44">
        <v>-24203.071926131226</v>
      </c>
      <c r="X294" s="44">
        <v>409254.09108008072</v>
      </c>
      <c r="Y294" s="44">
        <v>-105489.02697162144</v>
      </c>
      <c r="Z294" s="44">
        <v>157233.16088928655</v>
      </c>
      <c r="AA294" s="44">
        <v>436794.17196007166</v>
      </c>
      <c r="AB294" s="45">
        <v>6.434441419106382E-2</v>
      </c>
      <c r="AC294" s="2">
        <v>64</v>
      </c>
    </row>
    <row r="295" spans="1:29" x14ac:dyDescent="0.3">
      <c r="A295" s="1">
        <v>37</v>
      </c>
      <c r="B295" t="s">
        <v>2</v>
      </c>
      <c r="C295" s="4">
        <v>46021.158389255877</v>
      </c>
      <c r="D295" s="4">
        <v>606644.0140062049</v>
      </c>
      <c r="E295" s="4">
        <v>4725395.3404353512</v>
      </c>
      <c r="F295" s="4">
        <v>9335369.6961073503</v>
      </c>
      <c r="G295" s="4">
        <v>14713430.208938161</v>
      </c>
      <c r="H295" s="4">
        <v>32369.414223981054</v>
      </c>
      <c r="I295" s="4">
        <v>2007768.1945328021</v>
      </c>
      <c r="J295" s="4">
        <v>4425918.8680246146</v>
      </c>
      <c r="K295" s="4">
        <v>9206208.0446456838</v>
      </c>
      <c r="L295" s="4">
        <v>15672264.52142708</v>
      </c>
      <c r="M295" s="2">
        <v>1585.9158142895576</v>
      </c>
      <c r="N295" s="2">
        <v>160687.06324084831</v>
      </c>
      <c r="O295" s="2">
        <v>-275671.48036251171</v>
      </c>
      <c r="P295" s="2">
        <v>47596.999927597215</v>
      </c>
      <c r="Q295" s="44">
        <v>-65801.50137977663</v>
      </c>
      <c r="R295" s="44">
        <v>-15237.659979564382</v>
      </c>
      <c r="S295" s="44">
        <v>1240437.1172857489</v>
      </c>
      <c r="T295" s="44">
        <v>-23804.9920482249</v>
      </c>
      <c r="U295" s="44">
        <v>-176758.65138926366</v>
      </c>
      <c r="V295" s="44">
        <v>1024635.8138686958</v>
      </c>
      <c r="W295" s="44">
        <v>-13651.744165274824</v>
      </c>
      <c r="X295" s="44">
        <v>1401124.1805265972</v>
      </c>
      <c r="Y295" s="44">
        <v>-299476.47241073661</v>
      </c>
      <c r="Z295" s="44">
        <v>-129161.65146166645</v>
      </c>
      <c r="AA295" s="44">
        <v>958834.31248891912</v>
      </c>
      <c r="AB295" s="45">
        <v>6.5167285865565416E-2</v>
      </c>
      <c r="AC295" s="2">
        <v>63</v>
      </c>
    </row>
    <row r="296" spans="1:29" x14ac:dyDescent="0.3">
      <c r="A296" s="1">
        <v>498</v>
      </c>
      <c r="B296" t="s">
        <v>141</v>
      </c>
      <c r="C296" s="4">
        <v>5809.4809907441359</v>
      </c>
      <c r="D296" s="4">
        <v>115170.78699381548</v>
      </c>
      <c r="E296" s="4">
        <v>2149449.4213094702</v>
      </c>
      <c r="F296" s="4">
        <v>519973.39933206694</v>
      </c>
      <c r="G296" s="4">
        <v>2790403.088626097</v>
      </c>
      <c r="H296" s="4">
        <v>9080.1508970669565</v>
      </c>
      <c r="I296" s="4">
        <v>380566.42844983173</v>
      </c>
      <c r="J296" s="4">
        <v>2070487.0769698727</v>
      </c>
      <c r="K296" s="4">
        <v>517024.47076360887</v>
      </c>
      <c r="L296" s="4">
        <v>2977158.1270803805</v>
      </c>
      <c r="M296" s="2">
        <v>200.19808493535541</v>
      </c>
      <c r="N296" s="2">
        <v>30506.285574234989</v>
      </c>
      <c r="O296" s="2">
        <v>-125395.20214664935</v>
      </c>
      <c r="P296" s="2">
        <v>2651.1187725838799</v>
      </c>
      <c r="Q296" s="44">
        <v>-92037.599714895114</v>
      </c>
      <c r="R296" s="44">
        <v>3070.4718213874653</v>
      </c>
      <c r="S296" s="44">
        <v>234889.35588178123</v>
      </c>
      <c r="T296" s="44">
        <v>46432.857807051842</v>
      </c>
      <c r="U296" s="44">
        <v>-5600.0473410419481</v>
      </c>
      <c r="V296" s="44">
        <v>278792.63816917862</v>
      </c>
      <c r="W296" s="44">
        <v>3270.6699063228207</v>
      </c>
      <c r="X296" s="44">
        <v>265395.64145601622</v>
      </c>
      <c r="Y296" s="44">
        <v>-78962.344339597505</v>
      </c>
      <c r="Z296" s="44">
        <v>-2948.9285684580682</v>
      </c>
      <c r="AA296" s="44">
        <v>186755.03845428349</v>
      </c>
      <c r="AB296" s="45">
        <v>6.6927620319627568E-2</v>
      </c>
      <c r="AC296" s="2">
        <v>62</v>
      </c>
    </row>
    <row r="297" spans="1:29" x14ac:dyDescent="0.3">
      <c r="A297" s="1">
        <v>267</v>
      </c>
      <c r="B297" t="s">
        <v>64</v>
      </c>
      <c r="C297" s="4">
        <v>66064.097382189575</v>
      </c>
      <c r="D297" s="4">
        <v>278195.62840473384</v>
      </c>
      <c r="E297" s="4">
        <v>0</v>
      </c>
      <c r="F297" s="4">
        <v>6448004.5543683516</v>
      </c>
      <c r="G297" s="4">
        <v>6792263.2984755952</v>
      </c>
      <c r="H297" s="4">
        <v>73141.550583698394</v>
      </c>
      <c r="I297" s="4">
        <v>614342.28115157527</v>
      </c>
      <c r="J297" s="4">
        <v>0</v>
      </c>
      <c r="K297" s="4">
        <v>6559849.1937656561</v>
      </c>
      <c r="L297" s="4">
        <v>7247333.0255009299</v>
      </c>
      <c r="M297" s="2">
        <v>2276.6071185996038</v>
      </c>
      <c r="N297" s="2">
        <v>73688.089724300444</v>
      </c>
      <c r="O297" s="2">
        <v>0</v>
      </c>
      <c r="P297" s="2">
        <v>32875.577754075457</v>
      </c>
      <c r="Q297" s="44">
        <v>108840.27459697551</v>
      </c>
      <c r="R297" s="44">
        <v>4800.8460829092146</v>
      </c>
      <c r="S297" s="44">
        <v>262458.563022541</v>
      </c>
      <c r="T297" s="44">
        <v>0</v>
      </c>
      <c r="U297" s="44">
        <v>78969.061643229041</v>
      </c>
      <c r="V297" s="44">
        <v>346229.45242835919</v>
      </c>
      <c r="W297" s="44">
        <v>7077.4532015088189</v>
      </c>
      <c r="X297" s="44">
        <v>336146.65274684143</v>
      </c>
      <c r="Y297" s="44">
        <v>0</v>
      </c>
      <c r="Z297" s="44">
        <v>111844.63939730451</v>
      </c>
      <c r="AA297" s="44">
        <v>455069.72702533472</v>
      </c>
      <c r="AB297" s="45">
        <v>6.6998245949544857E-2</v>
      </c>
      <c r="AC297" s="2">
        <v>61</v>
      </c>
    </row>
    <row r="298" spans="1:29" x14ac:dyDescent="0.3">
      <c r="A298" s="1">
        <v>542</v>
      </c>
      <c r="B298" t="s">
        <v>155</v>
      </c>
      <c r="C298" s="4">
        <v>5113.7393618279402</v>
      </c>
      <c r="D298" s="4">
        <v>302500.1223805534</v>
      </c>
      <c r="E298" s="4">
        <v>3097321.2742371387</v>
      </c>
      <c r="F298" s="4">
        <v>3914011.6427886761</v>
      </c>
      <c r="G298" s="4">
        <v>7318946.7787681967</v>
      </c>
      <c r="H298" s="4">
        <v>7159.0397699621462</v>
      </c>
      <c r="I298" s="4">
        <v>500741.05973700935</v>
      </c>
      <c r="J298" s="4">
        <v>3212074.811844286</v>
      </c>
      <c r="K298" s="4">
        <v>4089652.1781861512</v>
      </c>
      <c r="L298" s="4">
        <v>7809627.0895374091</v>
      </c>
      <c r="M298" s="2">
        <v>176.22242481343704</v>
      </c>
      <c r="N298" s="2">
        <v>80125.831909768356</v>
      </c>
      <c r="O298" s="2">
        <v>-180692.42450909695</v>
      </c>
      <c r="P298" s="2">
        <v>19955.847271491391</v>
      </c>
      <c r="Q298" s="44">
        <v>-80434.522903023768</v>
      </c>
      <c r="R298" s="44">
        <v>1869.0779833207689</v>
      </c>
      <c r="S298" s="44">
        <v>118115.10544668759</v>
      </c>
      <c r="T298" s="44">
        <v>295445.96211624431</v>
      </c>
      <c r="U298" s="44">
        <v>155684.68812598372</v>
      </c>
      <c r="V298" s="44">
        <v>571114.83367223619</v>
      </c>
      <c r="W298" s="44">
        <v>2045.300408134206</v>
      </c>
      <c r="X298" s="44">
        <v>198240.93735645595</v>
      </c>
      <c r="Y298" s="44">
        <v>114753.53760714736</v>
      </c>
      <c r="Z298" s="44">
        <v>175640.53539747512</v>
      </c>
      <c r="AA298" s="44">
        <v>490680.31076921243</v>
      </c>
      <c r="AB298" s="45">
        <v>6.7042475591248332E-2</v>
      </c>
      <c r="AC298" s="2">
        <v>60</v>
      </c>
    </row>
    <row r="299" spans="1:29" x14ac:dyDescent="0.3">
      <c r="A299" s="1">
        <v>589</v>
      </c>
      <c r="B299" t="s">
        <v>163</v>
      </c>
      <c r="C299" s="4">
        <v>0</v>
      </c>
      <c r="D299" s="4">
        <v>49944.881395389377</v>
      </c>
      <c r="E299" s="4">
        <v>1157619.9976670011</v>
      </c>
      <c r="F299" s="4">
        <v>0</v>
      </c>
      <c r="G299" s="4">
        <v>1207564.8790623904</v>
      </c>
      <c r="H299" s="4">
        <v>0</v>
      </c>
      <c r="I299" s="4">
        <v>51523.672578362421</v>
      </c>
      <c r="J299" s="4">
        <v>1237658.3004538689</v>
      </c>
      <c r="K299" s="4">
        <v>0</v>
      </c>
      <c r="L299" s="4">
        <v>1289181.9730322314</v>
      </c>
      <c r="M299" s="2">
        <v>0</v>
      </c>
      <c r="N299" s="2">
        <v>13229.334057610125</v>
      </c>
      <c r="O299" s="2">
        <v>-67533.570307518166</v>
      </c>
      <c r="P299" s="2">
        <v>0</v>
      </c>
      <c r="Q299" s="44">
        <v>-54304.236249908041</v>
      </c>
      <c r="R299" s="44">
        <v>0</v>
      </c>
      <c r="S299" s="44">
        <v>-11650.542874637082</v>
      </c>
      <c r="T299" s="44">
        <v>147571.87309438601</v>
      </c>
      <c r="U299" s="44">
        <v>0</v>
      </c>
      <c r="V299" s="44">
        <v>135921.33021974907</v>
      </c>
      <c r="W299" s="44">
        <v>0</v>
      </c>
      <c r="X299" s="44">
        <v>1578.7911829730438</v>
      </c>
      <c r="Y299" s="44">
        <v>80038.302786867847</v>
      </c>
      <c r="Z299" s="44">
        <v>0</v>
      </c>
      <c r="AA299" s="44">
        <v>81617.093969841022</v>
      </c>
      <c r="AB299" s="45">
        <v>6.7588164731332973E-2</v>
      </c>
      <c r="AC299" s="2">
        <v>59</v>
      </c>
    </row>
    <row r="300" spans="1:29" x14ac:dyDescent="0.3">
      <c r="A300" s="1">
        <v>981</v>
      </c>
      <c r="B300" t="s">
        <v>249</v>
      </c>
      <c r="C300" s="4">
        <v>0</v>
      </c>
      <c r="D300" s="4">
        <v>178426.17951240175</v>
      </c>
      <c r="E300" s="4">
        <v>4135553.1886385842</v>
      </c>
      <c r="F300" s="4">
        <v>0</v>
      </c>
      <c r="G300" s="4">
        <v>4313979.3681509858</v>
      </c>
      <c r="H300" s="4">
        <v>0</v>
      </c>
      <c r="I300" s="4">
        <v>267466.39126433723</v>
      </c>
      <c r="J300" s="4">
        <v>4338947.834192059</v>
      </c>
      <c r="K300" s="4">
        <v>0</v>
      </c>
      <c r="L300" s="4">
        <v>4606414.2254563961</v>
      </c>
      <c r="M300" s="2">
        <v>0</v>
      </c>
      <c r="N300" s="2">
        <v>47261.290195206646</v>
      </c>
      <c r="O300" s="2">
        <v>-241261.09827773075</v>
      </c>
      <c r="P300" s="2">
        <v>0</v>
      </c>
      <c r="Q300" s="44">
        <v>-193999.8080825241</v>
      </c>
      <c r="R300" s="44">
        <v>0</v>
      </c>
      <c r="S300" s="44">
        <v>41778.921556728834</v>
      </c>
      <c r="T300" s="44">
        <v>444655.74383120553</v>
      </c>
      <c r="U300" s="44">
        <v>0</v>
      </c>
      <c r="V300" s="44">
        <v>486434.66538793442</v>
      </c>
      <c r="W300" s="44">
        <v>0</v>
      </c>
      <c r="X300" s="44">
        <v>89040.21175193548</v>
      </c>
      <c r="Y300" s="44">
        <v>203394.64555347478</v>
      </c>
      <c r="Z300" s="44">
        <v>0</v>
      </c>
      <c r="AA300" s="44">
        <v>292434.85730541032</v>
      </c>
      <c r="AB300" s="45">
        <v>6.7787727374030257E-2</v>
      </c>
      <c r="AC300" s="2">
        <v>58</v>
      </c>
    </row>
    <row r="301" spans="1:29" x14ac:dyDescent="0.3">
      <c r="A301" s="1">
        <v>180</v>
      </c>
      <c r="B301" t="s">
        <v>37</v>
      </c>
      <c r="C301" s="4">
        <v>125.41098091660068</v>
      </c>
      <c r="D301" s="4">
        <v>78237.597489755761</v>
      </c>
      <c r="E301" s="4">
        <v>1662710.8337501884</v>
      </c>
      <c r="F301" s="4">
        <v>150676.34213614132</v>
      </c>
      <c r="G301" s="4">
        <v>1891750.1843570021</v>
      </c>
      <c r="H301" s="4">
        <v>0</v>
      </c>
      <c r="I301" s="4">
        <v>221299.42729508516</v>
      </c>
      <c r="J301" s="4">
        <v>1649877.9294671982</v>
      </c>
      <c r="K301" s="4">
        <v>150963.88484195728</v>
      </c>
      <c r="L301" s="4">
        <v>2022141.2416042408</v>
      </c>
      <c r="M301" s="2">
        <v>4.3217351514479958</v>
      </c>
      <c r="N301" s="2">
        <v>20723.471237482336</v>
      </c>
      <c r="O301" s="2">
        <v>-96999.705618804714</v>
      </c>
      <c r="P301" s="2">
        <v>768.23329757738406</v>
      </c>
      <c r="Q301" s="44">
        <v>-75503.679348593549</v>
      </c>
      <c r="R301" s="44">
        <v>-129.73271606804866</v>
      </c>
      <c r="S301" s="44">
        <v>122338.35856784706</v>
      </c>
      <c r="T301" s="44">
        <v>84166.801335814569</v>
      </c>
      <c r="U301" s="44">
        <v>-480.69059176142923</v>
      </c>
      <c r="V301" s="44">
        <v>205894.73659583225</v>
      </c>
      <c r="W301" s="44">
        <v>-125.41098091660066</v>
      </c>
      <c r="X301" s="44">
        <v>143061.82980532938</v>
      </c>
      <c r="Y301" s="44">
        <v>-12832.904282990145</v>
      </c>
      <c r="Z301" s="44">
        <v>287.54270581595483</v>
      </c>
      <c r="AA301" s="44">
        <v>130391.0572472387</v>
      </c>
      <c r="AB301" s="45">
        <v>6.8926150146806017E-2</v>
      </c>
      <c r="AC301" s="2">
        <v>57</v>
      </c>
    </row>
    <row r="302" spans="1:29" x14ac:dyDescent="0.3">
      <c r="A302" s="1">
        <v>547</v>
      </c>
      <c r="B302" t="s">
        <v>157</v>
      </c>
      <c r="C302" s="4">
        <v>4243.0065248158771</v>
      </c>
      <c r="D302" s="4">
        <v>221789.96219643802</v>
      </c>
      <c r="E302" s="4">
        <v>2717084.561833261</v>
      </c>
      <c r="F302" s="4">
        <v>2423552.2431248212</v>
      </c>
      <c r="G302" s="4">
        <v>5366669.7736793365</v>
      </c>
      <c r="H302" s="4">
        <v>11614.823031521051</v>
      </c>
      <c r="I302" s="4">
        <v>370073.79013637878</v>
      </c>
      <c r="J302" s="4">
        <v>2782663.6117416481</v>
      </c>
      <c r="K302" s="4">
        <v>2577493.9878870719</v>
      </c>
      <c r="L302" s="4">
        <v>5741846.2127966201</v>
      </c>
      <c r="M302" s="2">
        <v>146.21646615071396</v>
      </c>
      <c r="N302" s="2">
        <v>58747.431539446246</v>
      </c>
      <c r="O302" s="2">
        <v>-158510.06518360303</v>
      </c>
      <c r="P302" s="2">
        <v>12356.64142884885</v>
      </c>
      <c r="Q302" s="44">
        <v>-87259.775749157227</v>
      </c>
      <c r="R302" s="44">
        <v>7225.6000405544601</v>
      </c>
      <c r="S302" s="44">
        <v>89536.396400494516</v>
      </c>
      <c r="T302" s="44">
        <v>224089.11509199004</v>
      </c>
      <c r="U302" s="44">
        <v>141585.10333340184</v>
      </c>
      <c r="V302" s="44">
        <v>462436.2148664408</v>
      </c>
      <c r="W302" s="44">
        <v>7371.8165067051741</v>
      </c>
      <c r="X302" s="44">
        <v>148283.82793994076</v>
      </c>
      <c r="Y302" s="44">
        <v>65579.049908387009</v>
      </c>
      <c r="Z302" s="44">
        <v>153941.74476225069</v>
      </c>
      <c r="AA302" s="44">
        <v>375176.43911728356</v>
      </c>
      <c r="AB302" s="45">
        <v>6.9908612778323831E-2</v>
      </c>
      <c r="AC302" s="2">
        <v>56</v>
      </c>
    </row>
    <row r="303" spans="1:29" x14ac:dyDescent="0.3">
      <c r="A303" s="1">
        <v>88</v>
      </c>
      <c r="B303" t="s">
        <v>12</v>
      </c>
      <c r="C303" s="4">
        <v>0</v>
      </c>
      <c r="D303" s="4">
        <v>6087.0631798429777</v>
      </c>
      <c r="E303" s="4">
        <v>141085.65016432712</v>
      </c>
      <c r="F303" s="4">
        <v>0</v>
      </c>
      <c r="G303" s="4">
        <v>147172.7133441701</v>
      </c>
      <c r="H303" s="4">
        <v>0</v>
      </c>
      <c r="I303" s="4">
        <v>18874.17907036722</v>
      </c>
      <c r="J303" s="4">
        <v>138891.15997312611</v>
      </c>
      <c r="K303" s="4">
        <v>0</v>
      </c>
      <c r="L303" s="4">
        <v>157765.33904349332</v>
      </c>
      <c r="M303" s="2">
        <v>0</v>
      </c>
      <c r="N303" s="2">
        <v>1612.3332358810078</v>
      </c>
      <c r="O303" s="2">
        <v>-8230.6954734340306</v>
      </c>
      <c r="P303" s="2">
        <v>0</v>
      </c>
      <c r="Q303" s="44">
        <v>-6618.3622375530231</v>
      </c>
      <c r="R303" s="44">
        <v>0</v>
      </c>
      <c r="S303" s="44">
        <v>11174.782654643233</v>
      </c>
      <c r="T303" s="44">
        <v>6036.2052822330206</v>
      </c>
      <c r="U303" s="44">
        <v>0</v>
      </c>
      <c r="V303" s="44">
        <v>17210.987936876249</v>
      </c>
      <c r="W303" s="44">
        <v>0</v>
      </c>
      <c r="X303" s="44">
        <v>12787.115890524241</v>
      </c>
      <c r="Y303" s="44">
        <v>-2194.49019120101</v>
      </c>
      <c r="Z303" s="44">
        <v>0</v>
      </c>
      <c r="AA303" s="44">
        <v>10592.625699323224</v>
      </c>
      <c r="AB303" s="45">
        <v>7.1974114349253632E-2</v>
      </c>
      <c r="AC303" s="2">
        <v>55</v>
      </c>
    </row>
    <row r="304" spans="1:29" x14ac:dyDescent="0.3">
      <c r="A304" s="1">
        <v>1667</v>
      </c>
      <c r="B304" t="s">
        <v>269</v>
      </c>
      <c r="C304" s="4">
        <v>0</v>
      </c>
      <c r="D304" s="4">
        <v>60260.713930197257</v>
      </c>
      <c r="E304" s="4">
        <v>1396719.8553749395</v>
      </c>
      <c r="F304" s="4">
        <v>0</v>
      </c>
      <c r="G304" s="4">
        <v>1456980.5693051368</v>
      </c>
      <c r="H304" s="4">
        <v>0</v>
      </c>
      <c r="I304" s="4">
        <v>368459.04223435459</v>
      </c>
      <c r="J304" s="4">
        <v>1193815.6782082014</v>
      </c>
      <c r="K304" s="4">
        <v>0</v>
      </c>
      <c r="L304" s="4">
        <v>1562274.7204425561</v>
      </c>
      <c r="M304" s="2">
        <v>0</v>
      </c>
      <c r="N304" s="2">
        <v>15961.778121396304</v>
      </c>
      <c r="O304" s="2">
        <v>-81482.246974800088</v>
      </c>
      <c r="P304" s="2">
        <v>0</v>
      </c>
      <c r="Q304" s="44">
        <v>-65520.468853403785</v>
      </c>
      <c r="R304" s="44">
        <v>0</v>
      </c>
      <c r="S304" s="44">
        <v>292236.55018276104</v>
      </c>
      <c r="T304" s="44">
        <v>-121421.93019193799</v>
      </c>
      <c r="U304" s="44">
        <v>0</v>
      </c>
      <c r="V304" s="44">
        <v>170814.61999082306</v>
      </c>
      <c r="W304" s="44">
        <v>0</v>
      </c>
      <c r="X304" s="44">
        <v>308198.32830415736</v>
      </c>
      <c r="Y304" s="44">
        <v>-202904.17716673808</v>
      </c>
      <c r="Z304" s="44">
        <v>0</v>
      </c>
      <c r="AA304" s="44">
        <v>105294.15113741928</v>
      </c>
      <c r="AB304" s="45">
        <v>7.2268740816245861E-2</v>
      </c>
      <c r="AC304" s="2">
        <v>54</v>
      </c>
    </row>
    <row r="305" spans="1:29" x14ac:dyDescent="0.3">
      <c r="A305" s="1">
        <v>1894</v>
      </c>
      <c r="B305" t="s">
        <v>310</v>
      </c>
      <c r="C305" s="4">
        <v>61659.281259252995</v>
      </c>
      <c r="D305" s="4">
        <v>256587.58805263616</v>
      </c>
      <c r="E305" s="4">
        <v>0</v>
      </c>
      <c r="F305" s="4">
        <v>5947174.4608105971</v>
      </c>
      <c r="G305" s="4">
        <v>6265421.3301224867</v>
      </c>
      <c r="H305" s="4">
        <v>91081.930915548946</v>
      </c>
      <c r="I305" s="4">
        <v>1214377.4446642571</v>
      </c>
      <c r="J305" s="4">
        <v>0</v>
      </c>
      <c r="K305" s="4">
        <v>5418091.0431847489</v>
      </c>
      <c r="L305" s="4">
        <v>6723550.4187645558</v>
      </c>
      <c r="M305" s="2">
        <v>2124.814599834287</v>
      </c>
      <c r="N305" s="2">
        <v>67964.580604612987</v>
      </c>
      <c r="O305" s="2">
        <v>0</v>
      </c>
      <c r="P305" s="2">
        <v>30322.062392306023</v>
      </c>
      <c r="Q305" s="44">
        <v>100411.45759675329</v>
      </c>
      <c r="R305" s="44">
        <v>27297.835056461663</v>
      </c>
      <c r="S305" s="44">
        <v>889825.27600700804</v>
      </c>
      <c r="T305" s="44">
        <v>0</v>
      </c>
      <c r="U305" s="44">
        <v>-559405.48001815425</v>
      </c>
      <c r="V305" s="44">
        <v>357717.63104531588</v>
      </c>
      <c r="W305" s="44">
        <v>29422.649656295951</v>
      </c>
      <c r="X305" s="44">
        <v>957789.85661162098</v>
      </c>
      <c r="Y305" s="44">
        <v>0</v>
      </c>
      <c r="Z305" s="44">
        <v>-529083.4176258482</v>
      </c>
      <c r="AA305" s="44">
        <v>458129.08864206914</v>
      </c>
      <c r="AB305" s="45">
        <v>7.312023637412951E-2</v>
      </c>
      <c r="AC305" s="2">
        <v>53</v>
      </c>
    </row>
    <row r="306" spans="1:29" x14ac:dyDescent="0.3">
      <c r="A306" s="1">
        <v>664</v>
      </c>
      <c r="B306" t="s">
        <v>181</v>
      </c>
      <c r="C306" s="4">
        <v>115195.54508532138</v>
      </c>
      <c r="D306" s="4">
        <v>488532.83124498103</v>
      </c>
      <c r="E306" s="4">
        <v>849004.85495669802</v>
      </c>
      <c r="F306" s="4">
        <v>10474185.012869785</v>
      </c>
      <c r="G306" s="4">
        <v>11926918.244156785</v>
      </c>
      <c r="H306" s="4">
        <v>173221.38265263906</v>
      </c>
      <c r="I306" s="4">
        <v>882935.12828768394</v>
      </c>
      <c r="J306" s="4">
        <v>625383.81482458964</v>
      </c>
      <c r="K306" s="4">
        <v>11126270.882655362</v>
      </c>
      <c r="L306" s="4">
        <v>12807811.208420275</v>
      </c>
      <c r="M306" s="2">
        <v>3969.705306878323</v>
      </c>
      <c r="N306" s="2">
        <v>129401.92952878954</v>
      </c>
      <c r="O306" s="2">
        <v>-49529.490833947828</v>
      </c>
      <c r="P306" s="2">
        <v>53403.325152412915</v>
      </c>
      <c r="Q306" s="44">
        <v>137245.46915413294</v>
      </c>
      <c r="R306" s="44">
        <v>54056.132260439357</v>
      </c>
      <c r="S306" s="44">
        <v>265000.36751391337</v>
      </c>
      <c r="T306" s="44">
        <v>-174091.54929816053</v>
      </c>
      <c r="U306" s="44">
        <v>598682.54463316419</v>
      </c>
      <c r="V306" s="44">
        <v>743647.49510935647</v>
      </c>
      <c r="W306" s="44">
        <v>58025.837567317678</v>
      </c>
      <c r="X306" s="44">
        <v>394402.29704270291</v>
      </c>
      <c r="Y306" s="44">
        <v>-223621.04013210838</v>
      </c>
      <c r="Z306" s="44">
        <v>652085.86978557706</v>
      </c>
      <c r="AA306" s="44">
        <v>880892.96426348947</v>
      </c>
      <c r="AB306" s="45">
        <v>7.3857550310203135E-2</v>
      </c>
      <c r="AC306" s="2">
        <v>52</v>
      </c>
    </row>
    <row r="307" spans="1:29" x14ac:dyDescent="0.3">
      <c r="A307" s="1">
        <v>1961</v>
      </c>
      <c r="B307" t="s">
        <v>334</v>
      </c>
      <c r="C307" s="4">
        <v>51383.624751169671</v>
      </c>
      <c r="D307" s="4">
        <v>446786.16555828304</v>
      </c>
      <c r="E307" s="4">
        <v>0</v>
      </c>
      <c r="F307" s="4">
        <v>10355587.709513986</v>
      </c>
      <c r="G307" s="4">
        <v>10853757.499823438</v>
      </c>
      <c r="H307" s="4">
        <v>20700.438844442942</v>
      </c>
      <c r="I307" s="4">
        <v>803944.62612638623</v>
      </c>
      <c r="J307" s="4">
        <v>0</v>
      </c>
      <c r="K307" s="4">
        <v>10859269.252881486</v>
      </c>
      <c r="L307" s="4">
        <v>11683914.317852315</v>
      </c>
      <c r="M307" s="2">
        <v>1770.7095158088207</v>
      </c>
      <c r="N307" s="2">
        <v>118344.12799376214</v>
      </c>
      <c r="O307" s="2">
        <v>0</v>
      </c>
      <c r="P307" s="2">
        <v>52798.648956076213</v>
      </c>
      <c r="Q307" s="44">
        <v>172913.48646564718</v>
      </c>
      <c r="R307" s="44">
        <v>-32453.895422535548</v>
      </c>
      <c r="S307" s="44">
        <v>238814.33257434104</v>
      </c>
      <c r="T307" s="44">
        <v>0</v>
      </c>
      <c r="U307" s="44">
        <v>450882.89441142324</v>
      </c>
      <c r="V307" s="44">
        <v>657243.33156322944</v>
      </c>
      <c r="W307" s="44">
        <v>-30683.185906726729</v>
      </c>
      <c r="X307" s="44">
        <v>357158.46056810318</v>
      </c>
      <c r="Y307" s="44">
        <v>0</v>
      </c>
      <c r="Z307" s="44">
        <v>503681.54336749949</v>
      </c>
      <c r="AA307" s="44">
        <v>830156.81802887656</v>
      </c>
      <c r="AB307" s="45">
        <v>7.6485661121724988E-2</v>
      </c>
      <c r="AC307" s="2">
        <v>51</v>
      </c>
    </row>
    <row r="308" spans="1:29" x14ac:dyDescent="0.3">
      <c r="A308" s="1">
        <v>1876</v>
      </c>
      <c r="B308" t="s">
        <v>305</v>
      </c>
      <c r="C308" s="4">
        <v>121124.28812998376</v>
      </c>
      <c r="D308" s="4">
        <v>188060.91495962377</v>
      </c>
      <c r="E308" s="4">
        <v>710821.91493505938</v>
      </c>
      <c r="F308" s="4">
        <v>3648044.6967075672</v>
      </c>
      <c r="G308" s="4">
        <v>4668051.814732234</v>
      </c>
      <c r="H308" s="4">
        <v>32592.758158820034</v>
      </c>
      <c r="I308" s="4">
        <v>846416.36360926938</v>
      </c>
      <c r="J308" s="4">
        <v>646269.88908234623</v>
      </c>
      <c r="K308" s="4">
        <v>3504776.2284224899</v>
      </c>
      <c r="L308" s="4">
        <v>5030055.2392729251</v>
      </c>
      <c r="M308" s="2">
        <v>4174.0132313738613</v>
      </c>
      <c r="N308" s="2">
        <v>49813.326164197133</v>
      </c>
      <c r="O308" s="2">
        <v>-41468.134504532267</v>
      </c>
      <c r="P308" s="2">
        <v>18599.797203260627</v>
      </c>
      <c r="Q308" s="44">
        <v>31119.002094299351</v>
      </c>
      <c r="R308" s="44">
        <v>-92705.543202537578</v>
      </c>
      <c r="S308" s="44">
        <v>608542.12248544837</v>
      </c>
      <c r="T308" s="44">
        <v>-23083.891348180885</v>
      </c>
      <c r="U308" s="44">
        <v>-161868.26548833787</v>
      </c>
      <c r="V308" s="44">
        <v>330884.42244639172</v>
      </c>
      <c r="W308" s="44">
        <v>-88531.52997116372</v>
      </c>
      <c r="X308" s="44">
        <v>658355.44864964555</v>
      </c>
      <c r="Y308" s="44">
        <v>-64552.025852713152</v>
      </c>
      <c r="Z308" s="44">
        <v>-143268.46828507725</v>
      </c>
      <c r="AA308" s="44">
        <v>362003.42454069108</v>
      </c>
      <c r="AB308" s="45">
        <v>7.7549144462839711E-2</v>
      </c>
      <c r="AC308" s="2">
        <v>50</v>
      </c>
    </row>
    <row r="309" spans="1:29" x14ac:dyDescent="0.3">
      <c r="A309" s="1">
        <v>1729</v>
      </c>
      <c r="B309" t="s">
        <v>292</v>
      </c>
      <c r="C309" s="4">
        <v>0</v>
      </c>
      <c r="D309" s="4">
        <v>97372.498415610957</v>
      </c>
      <c r="E309" s="4">
        <v>2256894.9657995449</v>
      </c>
      <c r="F309" s="4">
        <v>0</v>
      </c>
      <c r="G309" s="4">
        <v>2354267.4642151557</v>
      </c>
      <c r="H309" s="4">
        <v>0</v>
      </c>
      <c r="I309" s="4">
        <v>290857.67449575628</v>
      </c>
      <c r="J309" s="4">
        <v>2246187.5286913044</v>
      </c>
      <c r="K309" s="4">
        <v>0</v>
      </c>
      <c r="L309" s="4">
        <v>2537045.2031870605</v>
      </c>
      <c r="M309" s="2">
        <v>0</v>
      </c>
      <c r="N309" s="2">
        <v>25791.898460352473</v>
      </c>
      <c r="O309" s="2">
        <v>-131663.39140363672</v>
      </c>
      <c r="P309" s="2">
        <v>0</v>
      </c>
      <c r="Q309" s="44">
        <v>-105871.49294328425</v>
      </c>
      <c r="R309" s="44">
        <v>0</v>
      </c>
      <c r="S309" s="44">
        <v>167693.27761979285</v>
      </c>
      <c r="T309" s="44">
        <v>120955.95429539616</v>
      </c>
      <c r="U309" s="44">
        <v>0</v>
      </c>
      <c r="V309" s="44">
        <v>288649.23191518907</v>
      </c>
      <c r="W309" s="44">
        <v>0</v>
      </c>
      <c r="X309" s="44">
        <v>193485.17608014532</v>
      </c>
      <c r="Y309" s="44">
        <v>-10707.437108240556</v>
      </c>
      <c r="Z309" s="44">
        <v>0</v>
      </c>
      <c r="AA309" s="44">
        <v>182777.73897190485</v>
      </c>
      <c r="AB309" s="45">
        <v>7.7636777362863327E-2</v>
      </c>
      <c r="AC309" s="2">
        <v>49</v>
      </c>
    </row>
    <row r="310" spans="1:29" x14ac:dyDescent="0.3">
      <c r="A310" s="1">
        <v>965</v>
      </c>
      <c r="B310" t="s">
        <v>247</v>
      </c>
      <c r="C310" s="4">
        <v>0</v>
      </c>
      <c r="D310" s="4">
        <v>74131.831937418552</v>
      </c>
      <c r="E310" s="4">
        <v>1718223.9444133919</v>
      </c>
      <c r="F310" s="4">
        <v>0</v>
      </c>
      <c r="G310" s="4">
        <v>1792355.7763508104</v>
      </c>
      <c r="H310" s="4">
        <v>0</v>
      </c>
      <c r="I310" s="4">
        <v>91740.886792850491</v>
      </c>
      <c r="J310" s="4">
        <v>1840167.8645777614</v>
      </c>
      <c r="K310" s="4">
        <v>0</v>
      </c>
      <c r="L310" s="4">
        <v>1931908.7513706118</v>
      </c>
      <c r="M310" s="2">
        <v>0</v>
      </c>
      <c r="N310" s="2">
        <v>19635.941493961687</v>
      </c>
      <c r="O310" s="2">
        <v>-100238.24552785777</v>
      </c>
      <c r="P310" s="2">
        <v>0</v>
      </c>
      <c r="Q310" s="44">
        <v>-80602.304033896085</v>
      </c>
      <c r="R310" s="44">
        <v>0</v>
      </c>
      <c r="S310" s="44">
        <v>-2026.8866385297479</v>
      </c>
      <c r="T310" s="44">
        <v>222182.16569222728</v>
      </c>
      <c r="U310" s="44">
        <v>0</v>
      </c>
      <c r="V310" s="44">
        <v>220155.27905369748</v>
      </c>
      <c r="W310" s="44">
        <v>0</v>
      </c>
      <c r="X310" s="44">
        <v>17609.054855431939</v>
      </c>
      <c r="Y310" s="44">
        <v>121943.92016436951</v>
      </c>
      <c r="Z310" s="44">
        <v>0</v>
      </c>
      <c r="AA310" s="44">
        <v>139552.97501980141</v>
      </c>
      <c r="AB310" s="45">
        <v>7.786008607282624E-2</v>
      </c>
      <c r="AC310" s="2">
        <v>48</v>
      </c>
    </row>
    <row r="311" spans="1:29" x14ac:dyDescent="0.3">
      <c r="A311" s="1">
        <v>1966</v>
      </c>
      <c r="B311" t="s">
        <v>336</v>
      </c>
      <c r="C311" s="4">
        <v>111575.4812193081</v>
      </c>
      <c r="D311" s="4">
        <v>684218.68577274226</v>
      </c>
      <c r="E311" s="4">
        <v>0</v>
      </c>
      <c r="F311" s="4">
        <v>15858786.952712221</v>
      </c>
      <c r="G311" s="4">
        <v>16654581.119704271</v>
      </c>
      <c r="H311" s="4">
        <v>149043.15967998918</v>
      </c>
      <c r="I311" s="4">
        <v>1371894.3298293846</v>
      </c>
      <c r="J311" s="4">
        <v>0</v>
      </c>
      <c r="K311" s="4">
        <v>16459810.524813719</v>
      </c>
      <c r="L311" s="4">
        <v>17980748.014323093</v>
      </c>
      <c r="M311" s="2">
        <v>3844.9558061098032</v>
      </c>
      <c r="N311" s="2">
        <v>181234.93959046996</v>
      </c>
      <c r="O311" s="2">
        <v>0</v>
      </c>
      <c r="P311" s="2">
        <v>80857.074332553908</v>
      </c>
      <c r="Q311" s="44">
        <v>265936.96972913365</v>
      </c>
      <c r="R311" s="44">
        <v>33622.722654571277</v>
      </c>
      <c r="S311" s="44">
        <v>506440.70446617238</v>
      </c>
      <c r="T311" s="44">
        <v>0</v>
      </c>
      <c r="U311" s="44">
        <v>520166.49776894413</v>
      </c>
      <c r="V311" s="44">
        <v>1060229.9248896886</v>
      </c>
      <c r="W311" s="44">
        <v>37467.678460681083</v>
      </c>
      <c r="X311" s="44">
        <v>687675.64405664231</v>
      </c>
      <c r="Y311" s="44">
        <v>0</v>
      </c>
      <c r="Z311" s="44">
        <v>601023.57210149802</v>
      </c>
      <c r="AA311" s="44">
        <v>1326166.8946188223</v>
      </c>
      <c r="AB311" s="45">
        <v>7.9627754375029905E-2</v>
      </c>
      <c r="AC311" s="2">
        <v>47</v>
      </c>
    </row>
    <row r="312" spans="1:29" x14ac:dyDescent="0.3">
      <c r="A312" s="1">
        <v>1948</v>
      </c>
      <c r="B312" t="s">
        <v>326</v>
      </c>
      <c r="C312" s="4">
        <v>118914.94207022514</v>
      </c>
      <c r="D312" s="4">
        <v>536200.85648073431</v>
      </c>
      <c r="E312" s="4">
        <v>0</v>
      </c>
      <c r="F312" s="4">
        <v>12428037.005721522</v>
      </c>
      <c r="G312" s="4">
        <v>13083152.804272484</v>
      </c>
      <c r="H312" s="4">
        <v>103502.1942222147</v>
      </c>
      <c r="I312" s="4">
        <v>2264837.0274499734</v>
      </c>
      <c r="J312" s="4">
        <v>0</v>
      </c>
      <c r="K312" s="4">
        <v>11758449.720015556</v>
      </c>
      <c r="L312" s="4">
        <v>14126788.941687744</v>
      </c>
      <c r="M312" s="2">
        <v>4097.8778845454872</v>
      </c>
      <c r="N312" s="2">
        <v>142028.17294136444</v>
      </c>
      <c r="O312" s="2">
        <v>0</v>
      </c>
      <c r="P312" s="2">
        <v>63365.16878470932</v>
      </c>
      <c r="Q312" s="44">
        <v>209491.21961061924</v>
      </c>
      <c r="R312" s="44">
        <v>-19510.62573255592</v>
      </c>
      <c r="S312" s="44">
        <v>1586607.9980278746</v>
      </c>
      <c r="T312" s="44">
        <v>0</v>
      </c>
      <c r="U312" s="44">
        <v>-732952.45449067617</v>
      </c>
      <c r="V312" s="44">
        <v>834144.91780464083</v>
      </c>
      <c r="W312" s="44">
        <v>-15412.747848010433</v>
      </c>
      <c r="X312" s="44">
        <v>1728636.170969239</v>
      </c>
      <c r="Y312" s="44">
        <v>0</v>
      </c>
      <c r="Z312" s="44">
        <v>-669587.28570596687</v>
      </c>
      <c r="AA312" s="44">
        <v>1043636.1374152601</v>
      </c>
      <c r="AB312" s="45">
        <v>7.9769467881965442E-2</v>
      </c>
      <c r="AC312" s="2">
        <v>46</v>
      </c>
    </row>
    <row r="313" spans="1:29" x14ac:dyDescent="0.3">
      <c r="A313" s="1">
        <v>147</v>
      </c>
      <c r="B313" t="s">
        <v>23</v>
      </c>
      <c r="C313" s="4">
        <v>9747.9910355205084</v>
      </c>
      <c r="D313" s="4">
        <v>186185.41877321879</v>
      </c>
      <c r="E313" s="4">
        <v>2894960.2705378393</v>
      </c>
      <c r="F313" s="4">
        <v>1420436.1829970328</v>
      </c>
      <c r="G313" s="4">
        <v>4511330.843632332</v>
      </c>
      <c r="H313" s="4">
        <v>29665.992112067055</v>
      </c>
      <c r="I313" s="4">
        <v>679082.06904381083</v>
      </c>
      <c r="J313" s="4">
        <v>2834957.8064804571</v>
      </c>
      <c r="K313" s="4">
        <v>1330064.5934020148</v>
      </c>
      <c r="L313" s="4">
        <v>4873770.4610383492</v>
      </c>
      <c r="M313" s="2">
        <v>335.92142574998712</v>
      </c>
      <c r="N313" s="2">
        <v>49316.547217475767</v>
      </c>
      <c r="O313" s="2">
        <v>-168887.02973501862</v>
      </c>
      <c r="P313" s="2">
        <v>7242.1878404513036</v>
      </c>
      <c r="Q313" s="44">
        <v>-111992.37325134156</v>
      </c>
      <c r="R313" s="44">
        <v>19582.079650796561</v>
      </c>
      <c r="S313" s="44">
        <v>443580.1030531163</v>
      </c>
      <c r="T313" s="44">
        <v>108884.56567763642</v>
      </c>
      <c r="U313" s="44">
        <v>-97613.777435469252</v>
      </c>
      <c r="V313" s="44">
        <v>474431.99065735872</v>
      </c>
      <c r="W313" s="44">
        <v>19918.001076546549</v>
      </c>
      <c r="X313" s="44">
        <v>492896.65027059207</v>
      </c>
      <c r="Y313" s="44">
        <v>-60002.464057382196</v>
      </c>
      <c r="Z313" s="44">
        <v>-90371.589595017955</v>
      </c>
      <c r="AA313" s="44">
        <v>362439.61740601715</v>
      </c>
      <c r="AB313" s="45">
        <v>8.0339844265156168E-2</v>
      </c>
      <c r="AC313" s="2">
        <v>45</v>
      </c>
    </row>
    <row r="314" spans="1:29" x14ac:dyDescent="0.3">
      <c r="A314" s="1">
        <v>394</v>
      </c>
      <c r="B314" t="s">
        <v>116</v>
      </c>
      <c r="C314" s="4">
        <v>196725.00048082875</v>
      </c>
      <c r="D314" s="4">
        <v>1223090.1611159488</v>
      </c>
      <c r="E314" s="4">
        <v>0</v>
      </c>
      <c r="F314" s="4">
        <v>28348723.430711396</v>
      </c>
      <c r="G314" s="4">
        <v>29768538.592308171</v>
      </c>
      <c r="H314" s="4">
        <v>189064.00811257886</v>
      </c>
      <c r="I314" s="4">
        <v>1272200.5678903367</v>
      </c>
      <c r="J314" s="4">
        <v>0</v>
      </c>
      <c r="K314" s="4">
        <v>30710555.004657019</v>
      </c>
      <c r="L314" s="4">
        <v>32171819.580659933</v>
      </c>
      <c r="M314" s="2">
        <v>6779.25763384314</v>
      </c>
      <c r="N314" s="2">
        <v>323970.50252025994</v>
      </c>
      <c r="O314" s="2">
        <v>0</v>
      </c>
      <c r="P314" s="2">
        <v>144537.84167130297</v>
      </c>
      <c r="Q314" s="44">
        <v>475287.60182540608</v>
      </c>
      <c r="R314" s="44">
        <v>-14440.250002093031</v>
      </c>
      <c r="S314" s="44">
        <v>-274860.09574587201</v>
      </c>
      <c r="T314" s="44">
        <v>0</v>
      </c>
      <c r="U314" s="44">
        <v>2217293.73227432</v>
      </c>
      <c r="V314" s="44">
        <v>1927993.3865263562</v>
      </c>
      <c r="W314" s="44">
        <v>-7660.9923682498911</v>
      </c>
      <c r="X314" s="44">
        <v>49110.406774387928</v>
      </c>
      <c r="Y314" s="44">
        <v>0</v>
      </c>
      <c r="Z314" s="44">
        <v>2361831.5739456229</v>
      </c>
      <c r="AA314" s="44">
        <v>2403280.9883517623</v>
      </c>
      <c r="AB314" s="45">
        <v>8.0732246257219392E-2</v>
      </c>
      <c r="AC314" s="2">
        <v>44</v>
      </c>
    </row>
    <row r="315" spans="1:29" x14ac:dyDescent="0.3">
      <c r="A315" s="1">
        <v>946</v>
      </c>
      <c r="B315" t="s">
        <v>245</v>
      </c>
      <c r="C315" s="4">
        <v>1419.6986930730677</v>
      </c>
      <c r="D315" s="4">
        <v>83266.935765448812</v>
      </c>
      <c r="E315" s="4">
        <v>1764784.3075997792</v>
      </c>
      <c r="F315" s="4">
        <v>165172.62279019816</v>
      </c>
      <c r="G315" s="4">
        <v>2014643.5648484994</v>
      </c>
      <c r="H315" s="4">
        <v>1078.5756655508553</v>
      </c>
      <c r="I315" s="4">
        <v>238985.91254929281</v>
      </c>
      <c r="J315" s="4">
        <v>1772013.9484068097</v>
      </c>
      <c r="K315" s="4">
        <v>165999.02805032593</v>
      </c>
      <c r="L315" s="4">
        <v>2178077.4646719792</v>
      </c>
      <c r="M315" s="2">
        <v>48.923640509588665</v>
      </c>
      <c r="N315" s="2">
        <v>22055.635701166706</v>
      </c>
      <c r="O315" s="2">
        <v>-102954.49746470102</v>
      </c>
      <c r="P315" s="2">
        <v>842.14354341684771</v>
      </c>
      <c r="Q315" s="44">
        <v>-80007.794579607886</v>
      </c>
      <c r="R315" s="44">
        <v>-390.04666803180106</v>
      </c>
      <c r="S315" s="44">
        <v>133663.3410826773</v>
      </c>
      <c r="T315" s="44">
        <v>110184.13827173151</v>
      </c>
      <c r="U315" s="44">
        <v>-15.738283289082347</v>
      </c>
      <c r="V315" s="44">
        <v>243441.69440308772</v>
      </c>
      <c r="W315" s="44">
        <v>-341.1230275222124</v>
      </c>
      <c r="X315" s="44">
        <v>155718.976783844</v>
      </c>
      <c r="Y315" s="44">
        <v>7229.6408070304897</v>
      </c>
      <c r="Z315" s="44">
        <v>826.40526012776536</v>
      </c>
      <c r="AA315" s="44">
        <v>163433.89982347982</v>
      </c>
      <c r="AB315" s="45">
        <v>8.1122985065484779E-2</v>
      </c>
      <c r="AC315" s="2">
        <v>43</v>
      </c>
    </row>
    <row r="316" spans="1:29" x14ac:dyDescent="0.3">
      <c r="A316" s="1">
        <v>531</v>
      </c>
      <c r="B316" t="s">
        <v>151</v>
      </c>
      <c r="C316" s="4">
        <v>48486.158872389031</v>
      </c>
      <c r="D316" s="4">
        <v>201262.77638183528</v>
      </c>
      <c r="E316" s="4">
        <v>1690348.8713440548</v>
      </c>
      <c r="F316" s="4">
        <v>2974509.8332178551</v>
      </c>
      <c r="G316" s="4">
        <v>4914607.6398161342</v>
      </c>
      <c r="H316" s="4">
        <v>50257.795053454371</v>
      </c>
      <c r="I316" s="4">
        <v>467666.12366800179</v>
      </c>
      <c r="J316" s="4">
        <v>1719601.8943540251</v>
      </c>
      <c r="K316" s="4">
        <v>3081111.0852268431</v>
      </c>
      <c r="L316" s="4">
        <v>5318636.8983023241</v>
      </c>
      <c r="M316" s="2">
        <v>1670.8611608487815</v>
      </c>
      <c r="N316" s="2">
        <v>53310.217738612504</v>
      </c>
      <c r="O316" s="2">
        <v>-98612.061451261674</v>
      </c>
      <c r="P316" s="2">
        <v>15165.73514762274</v>
      </c>
      <c r="Q316" s="44">
        <v>-28465.247404177644</v>
      </c>
      <c r="R316" s="44">
        <v>100.77502021655823</v>
      </c>
      <c r="S316" s="44">
        <v>213093.12954755401</v>
      </c>
      <c r="T316" s="44">
        <v>127865.08446123199</v>
      </c>
      <c r="U316" s="44">
        <v>91435.516861365322</v>
      </c>
      <c r="V316" s="44">
        <v>432494.50589036755</v>
      </c>
      <c r="W316" s="44">
        <v>1771.6361810653398</v>
      </c>
      <c r="X316" s="44">
        <v>266403.34728616651</v>
      </c>
      <c r="Y316" s="44">
        <v>29253.023009970319</v>
      </c>
      <c r="Z316" s="44">
        <v>106601.25200898806</v>
      </c>
      <c r="AA316" s="44">
        <v>404029.25848618988</v>
      </c>
      <c r="AB316" s="45">
        <v>8.2209870674702618E-2</v>
      </c>
      <c r="AC316" s="2">
        <v>42</v>
      </c>
    </row>
    <row r="317" spans="1:29" x14ac:dyDescent="0.3">
      <c r="A317" s="1">
        <v>312</v>
      </c>
      <c r="B317" t="s">
        <v>86</v>
      </c>
      <c r="C317" s="4">
        <v>358.53834548523781</v>
      </c>
      <c r="D317" s="4">
        <v>79069.246238472624</v>
      </c>
      <c r="E317" s="4">
        <v>1820136.485686078</v>
      </c>
      <c r="F317" s="4">
        <v>12526.603880532495</v>
      </c>
      <c r="G317" s="4">
        <v>1912090.8741505682</v>
      </c>
      <c r="H317" s="4">
        <v>508.23717450876256</v>
      </c>
      <c r="I317" s="4">
        <v>182975.75478207265</v>
      </c>
      <c r="J317" s="4">
        <v>1862909.489158106</v>
      </c>
      <c r="K317" s="4">
        <v>23364.877653741663</v>
      </c>
      <c r="L317" s="4">
        <v>2069758.3587684294</v>
      </c>
      <c r="M317" s="2">
        <v>12.355439368231984</v>
      </c>
      <c r="N317" s="2">
        <v>20943.757256949877</v>
      </c>
      <c r="O317" s="2">
        <v>-106183.64884252702</v>
      </c>
      <c r="P317" s="2">
        <v>63.86771851610321</v>
      </c>
      <c r="Q317" s="44">
        <v>-85163.668427692799</v>
      </c>
      <c r="R317" s="44">
        <v>137.34338965529275</v>
      </c>
      <c r="S317" s="44">
        <v>82962.751286650149</v>
      </c>
      <c r="T317" s="44">
        <v>148956.65231455507</v>
      </c>
      <c r="U317" s="44">
        <v>10774.406054693065</v>
      </c>
      <c r="V317" s="44">
        <v>242831.15304555401</v>
      </c>
      <c r="W317" s="44">
        <v>149.69882902352475</v>
      </c>
      <c r="X317" s="44">
        <v>103906.50854360002</v>
      </c>
      <c r="Y317" s="44">
        <v>42773.003472028053</v>
      </c>
      <c r="Z317" s="44">
        <v>10838.273773209168</v>
      </c>
      <c r="AA317" s="44">
        <v>157667.48461786122</v>
      </c>
      <c r="AB317" s="45">
        <v>8.2458154447237655E-2</v>
      </c>
      <c r="AC317" s="2">
        <v>41</v>
      </c>
    </row>
    <row r="318" spans="1:29" x14ac:dyDescent="0.3">
      <c r="A318" s="1">
        <v>1774</v>
      </c>
      <c r="B318" t="s">
        <v>301</v>
      </c>
      <c r="C318" s="4">
        <v>6049.7231324276581</v>
      </c>
      <c r="D318" s="4">
        <v>133228.54628784276</v>
      </c>
      <c r="E318" s="4">
        <v>1751620.182738743</v>
      </c>
      <c r="F318" s="4">
        <v>1336344.4921988558</v>
      </c>
      <c r="G318" s="4">
        <v>3227243.92486405</v>
      </c>
      <c r="H318" s="4">
        <v>3843.9886916576766</v>
      </c>
      <c r="I318" s="4">
        <v>652395.2174893982</v>
      </c>
      <c r="J318" s="4">
        <v>1559915.3222339801</v>
      </c>
      <c r="K318" s="4">
        <v>1282649.5841983072</v>
      </c>
      <c r="L318" s="4">
        <v>3498804.1126133432</v>
      </c>
      <c r="M318" s="2">
        <v>208.4769684986957</v>
      </c>
      <c r="N318" s="2">
        <v>35289.40094778865</v>
      </c>
      <c r="O318" s="2">
        <v>-102186.52494035674</v>
      </c>
      <c r="P318" s="2">
        <v>6813.4407922758774</v>
      </c>
      <c r="Q318" s="44">
        <v>-59875.206231793512</v>
      </c>
      <c r="R318" s="44">
        <v>-2414.2114092686775</v>
      </c>
      <c r="S318" s="44">
        <v>483877.27025376674</v>
      </c>
      <c r="T318" s="44">
        <v>-89518.335564406225</v>
      </c>
      <c r="U318" s="44">
        <v>-60508.348792824479</v>
      </c>
      <c r="V318" s="44">
        <v>331435.39398108667</v>
      </c>
      <c r="W318" s="44">
        <v>-2205.7344407699816</v>
      </c>
      <c r="X318" s="44">
        <v>519166.67120155541</v>
      </c>
      <c r="Y318" s="44">
        <v>-191704.86050476297</v>
      </c>
      <c r="Z318" s="44">
        <v>-53694.908000548603</v>
      </c>
      <c r="AA318" s="44">
        <v>271560.18774929317</v>
      </c>
      <c r="AB318" s="45">
        <v>8.4146161266918443E-2</v>
      </c>
      <c r="AC318" s="2">
        <v>40</v>
      </c>
    </row>
    <row r="319" spans="1:29" x14ac:dyDescent="0.3">
      <c r="A319" s="1">
        <v>228</v>
      </c>
      <c r="B319" t="s">
        <v>54</v>
      </c>
      <c r="C319" s="4">
        <v>1240426.9306216508</v>
      </c>
      <c r="D319" s="4">
        <v>967779.7053261504</v>
      </c>
      <c r="E319" s="4">
        <v>0</v>
      </c>
      <c r="F319" s="4">
        <v>22431150.278499827</v>
      </c>
      <c r="G319" s="4">
        <v>24639355.932853363</v>
      </c>
      <c r="H319" s="4">
        <v>1432470.3680354515</v>
      </c>
      <c r="I319" s="4">
        <v>2191001.7932912461</v>
      </c>
      <c r="J319" s="4">
        <v>0</v>
      </c>
      <c r="K319" s="4">
        <v>23126267.026812345</v>
      </c>
      <c r="L319" s="4">
        <v>26749739.18813904</v>
      </c>
      <c r="M319" s="2">
        <v>42745.831582605242</v>
      </c>
      <c r="N319" s="2">
        <v>256344.20701852022</v>
      </c>
      <c r="O319" s="2">
        <v>0</v>
      </c>
      <c r="P319" s="2">
        <v>114366.70350900704</v>
      </c>
      <c r="Q319" s="44">
        <v>413456.74211013253</v>
      </c>
      <c r="R319" s="44">
        <v>149297.60583119548</v>
      </c>
      <c r="S319" s="44">
        <v>966877.88094657543</v>
      </c>
      <c r="T319" s="44">
        <v>0</v>
      </c>
      <c r="U319" s="44">
        <v>580750.044803511</v>
      </c>
      <c r="V319" s="44">
        <v>1696926.5131755441</v>
      </c>
      <c r="W319" s="44">
        <v>192043.43741380074</v>
      </c>
      <c r="X319" s="44">
        <v>1223222.0879650956</v>
      </c>
      <c r="Y319" s="44">
        <v>0</v>
      </c>
      <c r="Z319" s="44">
        <v>695116.748312518</v>
      </c>
      <c r="AA319" s="44">
        <v>2110383.2552856766</v>
      </c>
      <c r="AB319" s="45">
        <v>8.565090991164083E-2</v>
      </c>
      <c r="AC319" s="2">
        <v>39</v>
      </c>
    </row>
    <row r="320" spans="1:29" x14ac:dyDescent="0.3">
      <c r="A320" s="1">
        <v>1696</v>
      </c>
      <c r="B320" t="s">
        <v>277</v>
      </c>
      <c r="C320" s="4">
        <v>8781.6346528058584</v>
      </c>
      <c r="D320" s="4">
        <v>136125.81871838114</v>
      </c>
      <c r="E320" s="4">
        <v>1916520.4816529509</v>
      </c>
      <c r="F320" s="4">
        <v>1238597.0307842309</v>
      </c>
      <c r="G320" s="4">
        <v>3300024.9658083688</v>
      </c>
      <c r="H320" s="4">
        <v>17760.53491917003</v>
      </c>
      <c r="I320" s="4">
        <v>207158.29671598063</v>
      </c>
      <c r="J320" s="4">
        <v>2086826.2797620299</v>
      </c>
      <c r="K320" s="4">
        <v>1271029.7251094205</v>
      </c>
      <c r="L320" s="4">
        <v>3582774.836506601</v>
      </c>
      <c r="M320" s="2">
        <v>302.62022423254319</v>
      </c>
      <c r="N320" s="2">
        <v>36056.826633237055</v>
      </c>
      <c r="O320" s="2">
        <v>-111806.52628181325</v>
      </c>
      <c r="P320" s="2">
        <v>6315.0688942872312</v>
      </c>
      <c r="Q320" s="44">
        <v>-69132.010530056417</v>
      </c>
      <c r="R320" s="44">
        <v>8676.2800421316279</v>
      </c>
      <c r="S320" s="44">
        <v>34975.651364362435</v>
      </c>
      <c r="T320" s="44">
        <v>282112.32439089229</v>
      </c>
      <c r="U320" s="44">
        <v>26117.625430902342</v>
      </c>
      <c r="V320" s="44">
        <v>351881.88122828864</v>
      </c>
      <c r="W320" s="44">
        <v>8978.9002663641713</v>
      </c>
      <c r="X320" s="44">
        <v>71032.47799759949</v>
      </c>
      <c r="Y320" s="44">
        <v>170305.79810907904</v>
      </c>
      <c r="Z320" s="44">
        <v>32432.694325189572</v>
      </c>
      <c r="AA320" s="44">
        <v>282749.8706982322</v>
      </c>
      <c r="AB320" s="45">
        <v>8.5681130787739437E-2</v>
      </c>
      <c r="AC320" s="2">
        <v>38</v>
      </c>
    </row>
    <row r="321" spans="1:29" x14ac:dyDescent="0.3">
      <c r="A321" s="1">
        <v>246</v>
      </c>
      <c r="B321" t="s">
        <v>60</v>
      </c>
      <c r="C321" s="4">
        <v>420.36364343305092</v>
      </c>
      <c r="D321" s="4">
        <v>109426.03351490715</v>
      </c>
      <c r="E321" s="4">
        <v>2210292.5470583187</v>
      </c>
      <c r="F321" s="4">
        <v>325978.66078420845</v>
      </c>
      <c r="G321" s="4">
        <v>2646118.5848695002</v>
      </c>
      <c r="H321" s="4">
        <v>416.87923774195508</v>
      </c>
      <c r="I321" s="4">
        <v>392685.0953392752</v>
      </c>
      <c r="J321" s="4">
        <v>2124158.9015047424</v>
      </c>
      <c r="K321" s="4">
        <v>360745.19965102192</v>
      </c>
      <c r="L321" s="4">
        <v>2878006.075732782</v>
      </c>
      <c r="M321" s="2">
        <v>14.485974999457888</v>
      </c>
      <c r="N321" s="2">
        <v>28984.622878723771</v>
      </c>
      <c r="O321" s="2">
        <v>-128944.68601766918</v>
      </c>
      <c r="P321" s="2">
        <v>1662.0237654020154</v>
      </c>
      <c r="Q321" s="44">
        <v>-98283.55339854394</v>
      </c>
      <c r="R321" s="44">
        <v>-17.970380690553732</v>
      </c>
      <c r="S321" s="44">
        <v>254274.4389456443</v>
      </c>
      <c r="T321" s="44">
        <v>42811.04046409289</v>
      </c>
      <c r="U321" s="44">
        <v>33104.515101411453</v>
      </c>
      <c r="V321" s="44">
        <v>330171.04426182574</v>
      </c>
      <c r="W321" s="44">
        <v>-3.4844056910958443</v>
      </c>
      <c r="X321" s="44">
        <v>283259.06182436808</v>
      </c>
      <c r="Y321" s="44">
        <v>-86133.645553576294</v>
      </c>
      <c r="Z321" s="44">
        <v>34766.538866813469</v>
      </c>
      <c r="AA321" s="44">
        <v>231887.49086328177</v>
      </c>
      <c r="AB321" s="45">
        <v>8.7633068370107786E-2</v>
      </c>
      <c r="AC321" s="2">
        <v>37</v>
      </c>
    </row>
    <row r="322" spans="1:29" x14ac:dyDescent="0.3">
      <c r="A322" s="1">
        <v>757</v>
      </c>
      <c r="B322" t="s">
        <v>198</v>
      </c>
      <c r="C322" s="4">
        <v>21748.22850355248</v>
      </c>
      <c r="D322" s="4">
        <v>297082.91295733006</v>
      </c>
      <c r="E322" s="4">
        <v>1923774.4921320125</v>
      </c>
      <c r="F322" s="4">
        <v>4961998.6120627653</v>
      </c>
      <c r="G322" s="4">
        <v>7204604.2456556605</v>
      </c>
      <c r="H322" s="4">
        <v>23811.135190475074</v>
      </c>
      <c r="I322" s="4">
        <v>1611105.4819842365</v>
      </c>
      <c r="J322" s="4">
        <v>1693686.0127995054</v>
      </c>
      <c r="K322" s="4">
        <v>4535249.0263737254</v>
      </c>
      <c r="L322" s="4">
        <v>7863851.6563479425</v>
      </c>
      <c r="M322" s="2">
        <v>749.45657005928501</v>
      </c>
      <c r="N322" s="2">
        <v>78690.928650062735</v>
      </c>
      <c r="O322" s="2">
        <v>-112229.71284362669</v>
      </c>
      <c r="P322" s="2">
        <v>25299.078158368957</v>
      </c>
      <c r="Q322" s="44">
        <v>-7490.2494651357229</v>
      </c>
      <c r="R322" s="44">
        <v>1313.4501168633085</v>
      </c>
      <c r="S322" s="44">
        <v>1235331.6403768437</v>
      </c>
      <c r="T322" s="44">
        <v>-117858.76648888043</v>
      </c>
      <c r="U322" s="44">
        <v>-452048.66384740884</v>
      </c>
      <c r="V322" s="44">
        <v>666737.66015741776</v>
      </c>
      <c r="W322" s="44">
        <v>2062.9066869225935</v>
      </c>
      <c r="X322" s="44">
        <v>1314022.5690269065</v>
      </c>
      <c r="Y322" s="44">
        <v>-230088.47933250712</v>
      </c>
      <c r="Z322" s="44">
        <v>-426749.5856890399</v>
      </c>
      <c r="AA322" s="44">
        <v>659247.41069228202</v>
      </c>
      <c r="AB322" s="45">
        <v>9.1503625766787236E-2</v>
      </c>
      <c r="AC322" s="2">
        <v>36</v>
      </c>
    </row>
    <row r="323" spans="1:29" x14ac:dyDescent="0.3">
      <c r="A323" s="1">
        <v>678</v>
      </c>
      <c r="B323" t="s">
        <v>184</v>
      </c>
      <c r="C323" s="4">
        <v>0</v>
      </c>
      <c r="D323" s="4">
        <v>53202.685417197194</v>
      </c>
      <c r="E323" s="4">
        <v>1233129.2186073647</v>
      </c>
      <c r="F323" s="4">
        <v>0</v>
      </c>
      <c r="G323" s="4">
        <v>1286331.9040245619</v>
      </c>
      <c r="H323" s="4">
        <v>0</v>
      </c>
      <c r="I323" s="4">
        <v>177315.53158227637</v>
      </c>
      <c r="J323" s="4">
        <v>1227390.3456774114</v>
      </c>
      <c r="K323" s="4">
        <v>0</v>
      </c>
      <c r="L323" s="4">
        <v>1404705.8772596878</v>
      </c>
      <c r="M323" s="2">
        <v>0</v>
      </c>
      <c r="N323" s="2">
        <v>14092.256873614651</v>
      </c>
      <c r="O323" s="2">
        <v>-71938.649082521209</v>
      </c>
      <c r="P323" s="2">
        <v>0</v>
      </c>
      <c r="Q323" s="44">
        <v>-57846.39220890656</v>
      </c>
      <c r="R323" s="44">
        <v>0</v>
      </c>
      <c r="S323" s="44">
        <v>110020.58929146452</v>
      </c>
      <c r="T323" s="44">
        <v>66199.776152567938</v>
      </c>
      <c r="U323" s="44">
        <v>0</v>
      </c>
      <c r="V323" s="44">
        <v>176220.36544403245</v>
      </c>
      <c r="W323" s="44">
        <v>0</v>
      </c>
      <c r="X323" s="44">
        <v>124112.84616507917</v>
      </c>
      <c r="Y323" s="44">
        <v>-5738.8729299532715</v>
      </c>
      <c r="Z323" s="44">
        <v>0</v>
      </c>
      <c r="AA323" s="44">
        <v>118373.97323512589</v>
      </c>
      <c r="AB323" s="45">
        <v>9.2024440087949175E-2</v>
      </c>
      <c r="AC323" s="2">
        <v>35</v>
      </c>
    </row>
    <row r="324" spans="1:29" x14ac:dyDescent="0.3">
      <c r="A324" s="1">
        <v>96</v>
      </c>
      <c r="B324" t="s">
        <v>15</v>
      </c>
      <c r="C324" s="4">
        <v>0</v>
      </c>
      <c r="D324" s="4">
        <v>4549.7516838590036</v>
      </c>
      <c r="E324" s="4">
        <v>105453.92013165339</v>
      </c>
      <c r="F324" s="4">
        <v>0</v>
      </c>
      <c r="G324" s="4">
        <v>110003.6718155124</v>
      </c>
      <c r="H324" s="4">
        <v>0</v>
      </c>
      <c r="I324" s="4">
        <v>0</v>
      </c>
      <c r="J324" s="4">
        <v>120169.37650164258</v>
      </c>
      <c r="K324" s="4">
        <v>0</v>
      </c>
      <c r="L324" s="4">
        <v>120169.37650164258</v>
      </c>
      <c r="M324" s="2">
        <v>0</v>
      </c>
      <c r="N324" s="2">
        <v>1205.1322022060372</v>
      </c>
      <c r="O324" s="2">
        <v>-6152.0012990161122</v>
      </c>
      <c r="P324" s="2">
        <v>0</v>
      </c>
      <c r="Q324" s="44">
        <v>-4946.8690968100746</v>
      </c>
      <c r="R324" s="44">
        <v>0</v>
      </c>
      <c r="S324" s="44">
        <v>-5754.8838860650412</v>
      </c>
      <c r="T324" s="44">
        <v>20867.4576690053</v>
      </c>
      <c r="U324" s="44">
        <v>0</v>
      </c>
      <c r="V324" s="44">
        <v>15112.573782940253</v>
      </c>
      <c r="W324" s="44">
        <v>0</v>
      </c>
      <c r="X324" s="44">
        <v>-4549.7516838590036</v>
      </c>
      <c r="Y324" s="44">
        <v>14715.456369989188</v>
      </c>
      <c r="Z324" s="44">
        <v>0</v>
      </c>
      <c r="AA324" s="44">
        <v>10165.704686130179</v>
      </c>
      <c r="AB324" s="45">
        <v>9.2412412407279668E-2</v>
      </c>
      <c r="AC324" s="2">
        <v>34</v>
      </c>
    </row>
    <row r="325" spans="1:29" x14ac:dyDescent="0.3">
      <c r="A325" s="1">
        <v>569</v>
      </c>
      <c r="B325" t="s">
        <v>160</v>
      </c>
      <c r="C325" s="4">
        <v>24308.610457358227</v>
      </c>
      <c r="D325" s="4">
        <v>147352.85069346975</v>
      </c>
      <c r="E325" s="4">
        <v>1483800.7560175643</v>
      </c>
      <c r="F325" s="4">
        <v>1931536.3498134091</v>
      </c>
      <c r="G325" s="4">
        <v>3586998.5669818018</v>
      </c>
      <c r="H325" s="4">
        <v>23434.552807016964</v>
      </c>
      <c r="I325" s="4">
        <v>419993.99548668321</v>
      </c>
      <c r="J325" s="4">
        <v>1496119.2416777962</v>
      </c>
      <c r="K325" s="4">
        <v>1983992.6980523665</v>
      </c>
      <c r="L325" s="4">
        <v>3923540.4880238627</v>
      </c>
      <c r="M325" s="2">
        <v>837.68881742727194</v>
      </c>
      <c r="N325" s="2">
        <v>39030.627998348093</v>
      </c>
      <c r="O325" s="2">
        <v>-86562.397747802199</v>
      </c>
      <c r="P325" s="2">
        <v>9848.0658500921818</v>
      </c>
      <c r="Q325" s="44">
        <v>-36846.015081934645</v>
      </c>
      <c r="R325" s="44">
        <v>-1711.746467768535</v>
      </c>
      <c r="S325" s="44">
        <v>233610.51679486537</v>
      </c>
      <c r="T325" s="44">
        <v>98880.883408034104</v>
      </c>
      <c r="U325" s="44">
        <v>42608.282388865162</v>
      </c>
      <c r="V325" s="44">
        <v>373387.93612399558</v>
      </c>
      <c r="W325" s="44">
        <v>-874.05765034126307</v>
      </c>
      <c r="X325" s="44">
        <v>272641.14479321346</v>
      </c>
      <c r="Y325" s="44">
        <v>12318.485660231905</v>
      </c>
      <c r="Z325" s="44">
        <v>52456.348238957347</v>
      </c>
      <c r="AA325" s="44">
        <v>336541.92104206095</v>
      </c>
      <c r="AB325" s="45">
        <v>9.3822708528494475E-2</v>
      </c>
      <c r="AC325" s="2">
        <v>33</v>
      </c>
    </row>
    <row r="326" spans="1:29" x14ac:dyDescent="0.3">
      <c r="A326" s="1">
        <v>1960</v>
      </c>
      <c r="B326" t="s">
        <v>333</v>
      </c>
      <c r="C326" s="4">
        <v>32298.620719653001</v>
      </c>
      <c r="D326" s="4">
        <v>315775.90875791846</v>
      </c>
      <c r="E326" s="4">
        <v>0</v>
      </c>
      <c r="F326" s="4">
        <v>7319038.4389096173</v>
      </c>
      <c r="G326" s="4">
        <v>7667112.9683871893</v>
      </c>
      <c r="H326" s="4">
        <v>46920.994714070672</v>
      </c>
      <c r="I326" s="4">
        <v>851864.92913496203</v>
      </c>
      <c r="J326" s="4">
        <v>0</v>
      </c>
      <c r="K326" s="4">
        <v>7491956.1154247513</v>
      </c>
      <c r="L326" s="4">
        <v>8390742.0392737836</v>
      </c>
      <c r="M326" s="2">
        <v>1113.0292059531598</v>
      </c>
      <c r="N326" s="2">
        <v>83642.304628429076</v>
      </c>
      <c r="O326" s="2">
        <v>0</v>
      </c>
      <c r="P326" s="2">
        <v>37316.601633047561</v>
      </c>
      <c r="Q326" s="44">
        <v>122071.93546742981</v>
      </c>
      <c r="R326" s="44">
        <v>13509.34478846451</v>
      </c>
      <c r="S326" s="44">
        <v>452446.71574861457</v>
      </c>
      <c r="T326" s="44">
        <v>0</v>
      </c>
      <c r="U326" s="44">
        <v>135601.07488208648</v>
      </c>
      <c r="V326" s="44">
        <v>601557.13541916444</v>
      </c>
      <c r="W326" s="44">
        <v>14622.37399441767</v>
      </c>
      <c r="X326" s="44">
        <v>536089.02037704363</v>
      </c>
      <c r="Y326" s="44">
        <v>0</v>
      </c>
      <c r="Z326" s="44">
        <v>172917.67651513405</v>
      </c>
      <c r="AA326" s="44">
        <v>723629.07088659424</v>
      </c>
      <c r="AB326" s="45">
        <v>9.4380906329441072E-2</v>
      </c>
      <c r="AC326" s="2">
        <v>32</v>
      </c>
    </row>
    <row r="327" spans="1:29" x14ac:dyDescent="0.3">
      <c r="A327" s="1">
        <v>1931</v>
      </c>
      <c r="B327" t="s">
        <v>322</v>
      </c>
      <c r="C327" s="4">
        <v>63128.333636730735</v>
      </c>
      <c r="D327" s="4">
        <v>401791.98320459557</v>
      </c>
      <c r="E327" s="4">
        <v>0</v>
      </c>
      <c r="F327" s="4">
        <v>9312714.7700637262</v>
      </c>
      <c r="G327" s="4">
        <v>9777634.1052185278</v>
      </c>
      <c r="H327" s="4">
        <v>91081.930915548946</v>
      </c>
      <c r="I327" s="4">
        <v>1038413.4345146271</v>
      </c>
      <c r="J327" s="4">
        <v>0</v>
      </c>
      <c r="K327" s="4">
        <v>9585966.7008697353</v>
      </c>
      <c r="L327" s="4">
        <v>10715462.066299912</v>
      </c>
      <c r="M327" s="2">
        <v>2175.4389969378058</v>
      </c>
      <c r="N327" s="2">
        <v>106426.12854365418</v>
      </c>
      <c r="O327" s="2">
        <v>0</v>
      </c>
      <c r="P327" s="2">
        <v>47481.492288547022</v>
      </c>
      <c r="Q327" s="44">
        <v>156083.05982913901</v>
      </c>
      <c r="R327" s="44">
        <v>25778.158281880405</v>
      </c>
      <c r="S327" s="44">
        <v>530195.32276637736</v>
      </c>
      <c r="T327" s="44">
        <v>0</v>
      </c>
      <c r="U327" s="44">
        <v>225770.43851746208</v>
      </c>
      <c r="V327" s="44">
        <v>781744.90125224472</v>
      </c>
      <c r="W327" s="44">
        <v>27953.597278818212</v>
      </c>
      <c r="X327" s="44">
        <v>636621.45131003158</v>
      </c>
      <c r="Y327" s="44">
        <v>0</v>
      </c>
      <c r="Z327" s="44">
        <v>273251.9308060091</v>
      </c>
      <c r="AA327" s="44">
        <v>937827.96108138375</v>
      </c>
      <c r="AB327" s="45">
        <v>9.5915632656047675E-2</v>
      </c>
      <c r="AC327" s="2">
        <v>31</v>
      </c>
    </row>
    <row r="328" spans="1:29" x14ac:dyDescent="0.3">
      <c r="A328" s="1">
        <v>823</v>
      </c>
      <c r="B328" t="s">
        <v>215</v>
      </c>
      <c r="C328" s="4">
        <v>871.15011554236605</v>
      </c>
      <c r="D328" s="4">
        <v>85935.122862382836</v>
      </c>
      <c r="E328" s="4">
        <v>1685883.3281657302</v>
      </c>
      <c r="F328" s="4">
        <v>305916.71116019168</v>
      </c>
      <c r="G328" s="4">
        <v>2078605.3323824573</v>
      </c>
      <c r="H328" s="4">
        <v>2757.0776493987933</v>
      </c>
      <c r="I328" s="4">
        <v>331094.2270084722</v>
      </c>
      <c r="J328" s="4">
        <v>1627179.4066419287</v>
      </c>
      <c r="K328" s="4">
        <v>319753.18398963707</v>
      </c>
      <c r="L328" s="4">
        <v>2280783.8952894369</v>
      </c>
      <c r="M328" s="2">
        <v>30.020338322934435</v>
      </c>
      <c r="N328" s="2">
        <v>22762.381566756121</v>
      </c>
      <c r="O328" s="2">
        <v>-98351.549301504056</v>
      </c>
      <c r="P328" s="2">
        <v>1559.7365881518253</v>
      </c>
      <c r="Q328" s="44">
        <v>-73999.410808273184</v>
      </c>
      <c r="R328" s="44">
        <v>1855.9071955334925</v>
      </c>
      <c r="S328" s="44">
        <v>222396.72257933323</v>
      </c>
      <c r="T328" s="44">
        <v>39647.627777702539</v>
      </c>
      <c r="U328" s="44">
        <v>12276.736241293556</v>
      </c>
      <c r="V328" s="44">
        <v>276177.97371525277</v>
      </c>
      <c r="W328" s="44">
        <v>1885.9275338564271</v>
      </c>
      <c r="X328" s="44">
        <v>245159.10414608935</v>
      </c>
      <c r="Y328" s="44">
        <v>-58703.921523801517</v>
      </c>
      <c r="Z328" s="44">
        <v>13836.472829445382</v>
      </c>
      <c r="AA328" s="44">
        <v>202178.56290697958</v>
      </c>
      <c r="AB328" s="45">
        <v>9.7266450613424732E-2</v>
      </c>
      <c r="AC328" s="2">
        <v>30</v>
      </c>
    </row>
    <row r="329" spans="1:29" x14ac:dyDescent="0.3">
      <c r="A329" s="1">
        <v>302</v>
      </c>
      <c r="B329" t="s">
        <v>81</v>
      </c>
      <c r="C329" s="4">
        <v>39201.62498777482</v>
      </c>
      <c r="D329" s="4">
        <v>167546.45951856294</v>
      </c>
      <c r="E329" s="4">
        <v>1869208.7497707279</v>
      </c>
      <c r="F329" s="4">
        <v>2014174.8254458096</v>
      </c>
      <c r="G329" s="4">
        <v>4090131.6597228753</v>
      </c>
      <c r="H329" s="4">
        <v>44564.015146657264</v>
      </c>
      <c r="I329" s="4">
        <v>514751.65680307598</v>
      </c>
      <c r="J329" s="4">
        <v>1884876.8738175461</v>
      </c>
      <c r="K329" s="4">
        <v>2045917.8919619333</v>
      </c>
      <c r="L329" s="4">
        <v>4490110.4377292125</v>
      </c>
      <c r="M329" s="2">
        <v>1350.9107373636889</v>
      </c>
      <c r="N329" s="2">
        <v>44379.484367852318</v>
      </c>
      <c r="O329" s="2">
        <v>-109046.44078063166</v>
      </c>
      <c r="P329" s="2">
        <v>10269.403584615136</v>
      </c>
      <c r="Q329" s="44">
        <v>-53046.642090800517</v>
      </c>
      <c r="R329" s="44">
        <v>4011.4794215187558</v>
      </c>
      <c r="S329" s="44">
        <v>302825.7129166607</v>
      </c>
      <c r="T329" s="44">
        <v>124714.56482744978</v>
      </c>
      <c r="U329" s="44">
        <v>21473.662931508574</v>
      </c>
      <c r="V329" s="44">
        <v>453025.42009713763</v>
      </c>
      <c r="W329" s="44">
        <v>5362.3901588824447</v>
      </c>
      <c r="X329" s="44">
        <v>347205.19728451304</v>
      </c>
      <c r="Y329" s="44">
        <v>15668.12404681812</v>
      </c>
      <c r="Z329" s="44">
        <v>31743.066516123712</v>
      </c>
      <c r="AA329" s="44">
        <v>399978.77800633712</v>
      </c>
      <c r="AB329" s="45">
        <v>9.7791174290325286E-2</v>
      </c>
      <c r="AC329" s="2">
        <v>29</v>
      </c>
    </row>
    <row r="330" spans="1:29" x14ac:dyDescent="0.3">
      <c r="A330" s="1">
        <v>273</v>
      </c>
      <c r="B330" t="s">
        <v>67</v>
      </c>
      <c r="C330" s="4">
        <v>22978.698853676571</v>
      </c>
      <c r="D330" s="4">
        <v>124757.88597381341</v>
      </c>
      <c r="E330" s="4">
        <v>1775442.6264736075</v>
      </c>
      <c r="F330" s="4">
        <v>1116189.5014841154</v>
      </c>
      <c r="G330" s="4">
        <v>3039368.7127852128</v>
      </c>
      <c r="H330" s="4">
        <v>23780.112132793533</v>
      </c>
      <c r="I330" s="4">
        <v>586367.82124015922</v>
      </c>
      <c r="J330" s="4">
        <v>1611231.5940465245</v>
      </c>
      <c r="K330" s="4">
        <v>1115467.5515727133</v>
      </c>
      <c r="L330" s="4">
        <v>3336847.0789921903</v>
      </c>
      <c r="M330" s="2">
        <v>791.85929210227869</v>
      </c>
      <c r="N330" s="2">
        <v>33045.703658857252</v>
      </c>
      <c r="O330" s="2">
        <v>-103576.28555446818</v>
      </c>
      <c r="P330" s="2">
        <v>5690.9660089280824</v>
      </c>
      <c r="Q330" s="44">
        <v>-64047.756594580569</v>
      </c>
      <c r="R330" s="44">
        <v>9.5539870146826615</v>
      </c>
      <c r="S330" s="44">
        <v>428564.23160748853</v>
      </c>
      <c r="T330" s="44">
        <v>-60634.746872614822</v>
      </c>
      <c r="U330" s="44">
        <v>-6412.9159203301551</v>
      </c>
      <c r="V330" s="44">
        <v>361526.12280155811</v>
      </c>
      <c r="W330" s="44">
        <v>801.41327911696135</v>
      </c>
      <c r="X330" s="44">
        <v>461609.9352663458</v>
      </c>
      <c r="Y330" s="44">
        <v>-164211.032427083</v>
      </c>
      <c r="Z330" s="44">
        <v>-721.94991140207276</v>
      </c>
      <c r="AA330" s="44">
        <v>297478.36620697752</v>
      </c>
      <c r="AB330" s="45">
        <v>9.7875050485195875E-2</v>
      </c>
      <c r="AC330" s="2">
        <v>28</v>
      </c>
    </row>
    <row r="331" spans="1:29" x14ac:dyDescent="0.3">
      <c r="A331" s="1">
        <v>1955</v>
      </c>
      <c r="B331" t="s">
        <v>331</v>
      </c>
      <c r="C331" s="4">
        <v>40704.715369767058</v>
      </c>
      <c r="D331" s="4">
        <v>259597.77010882393</v>
      </c>
      <c r="E331" s="4">
        <v>881935.6061201042</v>
      </c>
      <c r="F331" s="4">
        <v>5135008.7059245985</v>
      </c>
      <c r="G331" s="4">
        <v>6317246.7975232936</v>
      </c>
      <c r="H331" s="4">
        <v>35989.010158564968</v>
      </c>
      <c r="I331" s="4">
        <v>823809.89298093005</v>
      </c>
      <c r="J331" s="4">
        <v>816423.41531300545</v>
      </c>
      <c r="K331" s="4">
        <v>5259401.7294624671</v>
      </c>
      <c r="L331" s="4">
        <v>6935624.0479149669</v>
      </c>
      <c r="M331" s="2">
        <v>1402.708103847722</v>
      </c>
      <c r="N331" s="2">
        <v>68761.913642212472</v>
      </c>
      <c r="O331" s="2">
        <v>-51450.614521734191</v>
      </c>
      <c r="P331" s="2">
        <v>26181.181566490974</v>
      </c>
      <c r="Q331" s="44">
        <v>44895.188790816974</v>
      </c>
      <c r="R331" s="44">
        <v>-6118.4133150498119</v>
      </c>
      <c r="S331" s="44">
        <v>495450.20922989369</v>
      </c>
      <c r="T331" s="44">
        <v>-14061.576285364565</v>
      </c>
      <c r="U331" s="44">
        <v>98211.841971377668</v>
      </c>
      <c r="V331" s="44">
        <v>573482.06160085637</v>
      </c>
      <c r="W331" s="44">
        <v>-4715.7052112020901</v>
      </c>
      <c r="X331" s="44">
        <v>564212.12287210615</v>
      </c>
      <c r="Y331" s="44">
        <v>-65512.190807098756</v>
      </c>
      <c r="Z331" s="44">
        <v>124393.02353786863</v>
      </c>
      <c r="AA331" s="44">
        <v>618377.2503916733</v>
      </c>
      <c r="AB331" s="45">
        <v>9.788714454437826E-2</v>
      </c>
      <c r="AC331" s="2">
        <v>27</v>
      </c>
    </row>
    <row r="332" spans="1:29" x14ac:dyDescent="0.3">
      <c r="A332" s="1">
        <v>184</v>
      </c>
      <c r="B332" t="s">
        <v>39</v>
      </c>
      <c r="C332" s="4">
        <v>1060.4901044776018</v>
      </c>
      <c r="D332" s="4">
        <v>79228.845179629003</v>
      </c>
      <c r="E332" s="4">
        <v>1380436.4481287426</v>
      </c>
      <c r="F332" s="4">
        <v>455925.81782446214</v>
      </c>
      <c r="G332" s="4">
        <v>1916651.6012373115</v>
      </c>
      <c r="H332" s="4">
        <v>343.73768715825651</v>
      </c>
      <c r="I332" s="4">
        <v>481828.20407018648</v>
      </c>
      <c r="J332" s="4">
        <v>1124909.5881081154</v>
      </c>
      <c r="K332" s="4">
        <v>498125.34699225839</v>
      </c>
      <c r="L332" s="4">
        <v>2105206.8768577185</v>
      </c>
      <c r="M332" s="2">
        <v>36.545104174980068</v>
      </c>
      <c r="N332" s="2">
        <v>20986.031613176372</v>
      </c>
      <c r="O332" s="2">
        <v>-80532.300852304616</v>
      </c>
      <c r="P332" s="2">
        <v>2324.5679415384434</v>
      </c>
      <c r="Q332" s="44">
        <v>-57185.156193414819</v>
      </c>
      <c r="R332" s="44">
        <v>-753.29752149432545</v>
      </c>
      <c r="S332" s="44">
        <v>381613.32727738109</v>
      </c>
      <c r="T332" s="44">
        <v>-174994.55916832265</v>
      </c>
      <c r="U332" s="44">
        <v>39874.961226257808</v>
      </c>
      <c r="V332" s="44">
        <v>245740.43181382178</v>
      </c>
      <c r="W332" s="44">
        <v>-716.75241731934534</v>
      </c>
      <c r="X332" s="44">
        <v>402599.35889055749</v>
      </c>
      <c r="Y332" s="44">
        <v>-255526.86002062727</v>
      </c>
      <c r="Z332" s="44">
        <v>42199.529167796252</v>
      </c>
      <c r="AA332" s="44">
        <v>188555.27562040696</v>
      </c>
      <c r="AB332" s="45">
        <v>9.8377438809788609E-2</v>
      </c>
      <c r="AC332" s="2">
        <v>26</v>
      </c>
    </row>
    <row r="333" spans="1:29" x14ac:dyDescent="0.3">
      <c r="A333" s="1">
        <v>317</v>
      </c>
      <c r="B333" t="s">
        <v>88</v>
      </c>
      <c r="C333" s="4">
        <v>0</v>
      </c>
      <c r="D333" s="4">
        <v>49095.627861746085</v>
      </c>
      <c r="E333" s="4">
        <v>1137936.0411499755</v>
      </c>
      <c r="F333" s="4">
        <v>0</v>
      </c>
      <c r="G333" s="4">
        <v>1187031.6690117216</v>
      </c>
      <c r="H333" s="4">
        <v>0</v>
      </c>
      <c r="I333" s="4">
        <v>102891.02724604984</v>
      </c>
      <c r="J333" s="4">
        <v>1201847.5454390063</v>
      </c>
      <c r="K333" s="4">
        <v>0</v>
      </c>
      <c r="L333" s="4">
        <v>1304738.5726850561</v>
      </c>
      <c r="M333" s="2">
        <v>0</v>
      </c>
      <c r="N333" s="2">
        <v>13004.384906019786</v>
      </c>
      <c r="O333" s="2">
        <v>-66385.241957928738</v>
      </c>
      <c r="P333" s="2">
        <v>0</v>
      </c>
      <c r="Q333" s="44">
        <v>-53380.857051908955</v>
      </c>
      <c r="R333" s="44">
        <v>0</v>
      </c>
      <c r="S333" s="44">
        <v>40791.014478283963</v>
      </c>
      <c r="T333" s="44">
        <v>130296.74624695953</v>
      </c>
      <c r="U333" s="44">
        <v>0</v>
      </c>
      <c r="V333" s="44">
        <v>171087.76072524348</v>
      </c>
      <c r="W333" s="44">
        <v>0</v>
      </c>
      <c r="X333" s="44">
        <v>53795.399384303746</v>
      </c>
      <c r="Y333" s="44">
        <v>63911.504289030796</v>
      </c>
      <c r="Z333" s="44">
        <v>0</v>
      </c>
      <c r="AA333" s="44">
        <v>117706.90367333451</v>
      </c>
      <c r="AB333" s="45">
        <v>9.9160710490001414E-2</v>
      </c>
      <c r="AC333" s="2">
        <v>25</v>
      </c>
    </row>
    <row r="334" spans="1:29" x14ac:dyDescent="0.3">
      <c r="A334" s="1">
        <v>1598</v>
      </c>
      <c r="B334" t="s">
        <v>261</v>
      </c>
      <c r="C334" s="4">
        <v>24534.253962068877</v>
      </c>
      <c r="D334" s="4">
        <v>111795.59914331236</v>
      </c>
      <c r="E334" s="4">
        <v>1899152.8633571866</v>
      </c>
      <c r="F334" s="4">
        <v>692040.01975193725</v>
      </c>
      <c r="G334" s="4">
        <v>2727523.7163692717</v>
      </c>
      <c r="H334" s="4">
        <v>28051.026675179</v>
      </c>
      <c r="I334" s="4">
        <v>405917.32590167143</v>
      </c>
      <c r="J334" s="4">
        <v>1866388.8938746259</v>
      </c>
      <c r="K334" s="4">
        <v>698896.02775839658</v>
      </c>
      <c r="L334" s="4">
        <v>2999253.2742098733</v>
      </c>
      <c r="M334" s="2">
        <v>845.46462349207286</v>
      </c>
      <c r="N334" s="2">
        <v>29612.270285100378</v>
      </c>
      <c r="O334" s="2">
        <v>-110793.32914146069</v>
      </c>
      <c r="P334" s="2">
        <v>3528.411818951552</v>
      </c>
      <c r="Q334" s="44">
        <v>-76807.182413916686</v>
      </c>
      <c r="R334" s="44">
        <v>2671.3080896180509</v>
      </c>
      <c r="S334" s="44">
        <v>264509.45647325867</v>
      </c>
      <c r="T334" s="44">
        <v>78029.359658900052</v>
      </c>
      <c r="U334" s="44">
        <v>3327.5961875077828</v>
      </c>
      <c r="V334" s="44">
        <v>348536.74025451823</v>
      </c>
      <c r="W334" s="44">
        <v>3516.7727131101237</v>
      </c>
      <c r="X334" s="44">
        <v>294121.72675835906</v>
      </c>
      <c r="Y334" s="44">
        <v>-32763.969482560642</v>
      </c>
      <c r="Z334" s="44">
        <v>6856.0080064593349</v>
      </c>
      <c r="AA334" s="44">
        <v>271729.55784060154</v>
      </c>
      <c r="AB334" s="45">
        <v>9.9625002785425035E-2</v>
      </c>
      <c r="AC334" s="2">
        <v>24</v>
      </c>
    </row>
    <row r="335" spans="1:29" x14ac:dyDescent="0.3">
      <c r="A335" s="1">
        <v>1884</v>
      </c>
      <c r="B335" t="s">
        <v>307</v>
      </c>
      <c r="C335" s="4">
        <v>6492.4008358155452</v>
      </c>
      <c r="D335" s="4">
        <v>162587.72036871771</v>
      </c>
      <c r="E335" s="4">
        <v>1744602.972758201</v>
      </c>
      <c r="F335" s="4">
        <v>2023847.1910115923</v>
      </c>
      <c r="G335" s="4">
        <v>3937531.2656995286</v>
      </c>
      <c r="H335" s="4">
        <v>14537.8353986969</v>
      </c>
      <c r="I335" s="4">
        <v>241580.64482926112</v>
      </c>
      <c r="J335" s="4">
        <v>1908385.7403749435</v>
      </c>
      <c r="K335" s="4">
        <v>2170529.5635356209</v>
      </c>
      <c r="L335" s="4">
        <v>4335033.7841385221</v>
      </c>
      <c r="M335" s="2">
        <v>223.73189894825461</v>
      </c>
      <c r="N335" s="2">
        <v>43066.020107150158</v>
      </c>
      <c r="O335" s="2">
        <v>-101777.15291452908</v>
      </c>
      <c r="P335" s="2">
        <v>10318.718780276451</v>
      </c>
      <c r="Q335" s="44">
        <v>-48168.682128154222</v>
      </c>
      <c r="R335" s="44">
        <v>7821.7026639330998</v>
      </c>
      <c r="S335" s="44">
        <v>35926.904353393249</v>
      </c>
      <c r="T335" s="44">
        <v>265559.92053127161</v>
      </c>
      <c r="U335" s="44">
        <v>136363.65374375219</v>
      </c>
      <c r="V335" s="44">
        <v>445671.20056714769</v>
      </c>
      <c r="W335" s="44">
        <v>8045.4345628813544</v>
      </c>
      <c r="X335" s="44">
        <v>78992.924460543407</v>
      </c>
      <c r="Y335" s="44">
        <v>163782.76761674252</v>
      </c>
      <c r="Z335" s="44">
        <v>146682.37252402864</v>
      </c>
      <c r="AA335" s="44">
        <v>397502.51843899349</v>
      </c>
      <c r="AB335" s="45">
        <v>0.10095221894533313</v>
      </c>
      <c r="AC335" s="2">
        <v>23</v>
      </c>
    </row>
    <row r="336" spans="1:29" x14ac:dyDescent="0.3">
      <c r="A336" s="1">
        <v>798</v>
      </c>
      <c r="B336" t="s">
        <v>212</v>
      </c>
      <c r="C336" s="4">
        <v>516.27156133555525</v>
      </c>
      <c r="D336" s="4">
        <v>69106.422739104877</v>
      </c>
      <c r="E336" s="4">
        <v>1568227.9072488628</v>
      </c>
      <c r="F336" s="4">
        <v>33517.350622595666</v>
      </c>
      <c r="G336" s="4">
        <v>1671367.9521718989</v>
      </c>
      <c r="H336" s="4">
        <v>1117.3820882379018</v>
      </c>
      <c r="I336" s="4">
        <v>104023.92921723051</v>
      </c>
      <c r="J336" s="4">
        <v>1693156.1588741371</v>
      </c>
      <c r="K336" s="4">
        <v>43456.09604005974</v>
      </c>
      <c r="L336" s="4">
        <v>1841753.5662196653</v>
      </c>
      <c r="M336" s="2">
        <v>17.791017485148032</v>
      </c>
      <c r="N336" s="2">
        <v>18304.817759091518</v>
      </c>
      <c r="O336" s="2">
        <v>-91487.733319952953</v>
      </c>
      <c r="P336" s="2">
        <v>170.89042931231239</v>
      </c>
      <c r="Q336" s="44">
        <v>-72994.234114063962</v>
      </c>
      <c r="R336" s="44">
        <v>583.31950941719856</v>
      </c>
      <c r="S336" s="44">
        <v>16612.688719034119</v>
      </c>
      <c r="T336" s="44">
        <v>216415.98494522728</v>
      </c>
      <c r="U336" s="44">
        <v>9767.8549881517611</v>
      </c>
      <c r="V336" s="44">
        <v>243379.84816183039</v>
      </c>
      <c r="W336" s="44">
        <v>601.11052690234658</v>
      </c>
      <c r="X336" s="44">
        <v>34917.506478125637</v>
      </c>
      <c r="Y336" s="44">
        <v>124928.25162527432</v>
      </c>
      <c r="Z336" s="44">
        <v>9938.7454174640734</v>
      </c>
      <c r="AA336" s="44">
        <v>170385.61404776643</v>
      </c>
      <c r="AB336" s="45">
        <v>0.10194380825978791</v>
      </c>
      <c r="AC336" s="2">
        <v>22</v>
      </c>
    </row>
    <row r="337" spans="1:29" x14ac:dyDescent="0.3">
      <c r="A337" s="1">
        <v>610</v>
      </c>
      <c r="B337" t="s">
        <v>169</v>
      </c>
      <c r="C337" s="4">
        <v>34764.322892104283</v>
      </c>
      <c r="D337" s="4">
        <v>292550.2562585136</v>
      </c>
      <c r="E337" s="4">
        <v>4152900.7918822118</v>
      </c>
      <c r="F337" s="4">
        <v>2627814.6189010916</v>
      </c>
      <c r="G337" s="4">
        <v>7108029.0095249172</v>
      </c>
      <c r="H337" s="4">
        <v>39192.775677641723</v>
      </c>
      <c r="I337" s="4">
        <v>849644.24788846541</v>
      </c>
      <c r="J337" s="4">
        <v>4081165.3182952786</v>
      </c>
      <c r="K337" s="4">
        <v>2878622.3505089586</v>
      </c>
      <c r="L337" s="4">
        <v>7848624.692370344</v>
      </c>
      <c r="M337" s="2">
        <v>1197.9987331333259</v>
      </c>
      <c r="N337" s="2">
        <v>77490.324544861214</v>
      </c>
      <c r="O337" s="2">
        <v>-242273.12777418166</v>
      </c>
      <c r="P337" s="2">
        <v>13398.086663640994</v>
      </c>
      <c r="Q337" s="44">
        <v>-150186.71783254613</v>
      </c>
      <c r="R337" s="44">
        <v>3230.454052404114</v>
      </c>
      <c r="S337" s="44">
        <v>479603.66708509065</v>
      </c>
      <c r="T337" s="44">
        <v>170537.65418724844</v>
      </c>
      <c r="U337" s="44">
        <v>237409.64494422593</v>
      </c>
      <c r="V337" s="44">
        <v>890782.40067797282</v>
      </c>
      <c r="W337" s="44">
        <v>4428.4527855374399</v>
      </c>
      <c r="X337" s="44">
        <v>557093.99162995187</v>
      </c>
      <c r="Y337" s="44">
        <v>-71735.473586933222</v>
      </c>
      <c r="Z337" s="44">
        <v>250807.73160786694</v>
      </c>
      <c r="AA337" s="44">
        <v>740595.68284542672</v>
      </c>
      <c r="AB337" s="45">
        <v>0.10419142660405747</v>
      </c>
      <c r="AC337" s="2">
        <v>21</v>
      </c>
    </row>
    <row r="338" spans="1:29" x14ac:dyDescent="0.3">
      <c r="A338" s="1">
        <v>865</v>
      </c>
      <c r="B338" t="s">
        <v>228</v>
      </c>
      <c r="C338" s="4">
        <v>93566.249910141982</v>
      </c>
      <c r="D338" s="4">
        <v>204271.42465027218</v>
      </c>
      <c r="E338" s="4">
        <v>1625054.3404047885</v>
      </c>
      <c r="F338" s="4">
        <v>3109538.665334383</v>
      </c>
      <c r="G338" s="4">
        <v>5032430.6802995866</v>
      </c>
      <c r="H338" s="4">
        <v>104896.90698979788</v>
      </c>
      <c r="I338" s="4">
        <v>1253909.491691859</v>
      </c>
      <c r="J338" s="4">
        <v>1254510.9717520305</v>
      </c>
      <c r="K338" s="4">
        <v>2975665.8531214404</v>
      </c>
      <c r="L338" s="4">
        <v>5588983.2235551272</v>
      </c>
      <c r="M338" s="2">
        <v>3224.3472483062455</v>
      </c>
      <c r="N338" s="2">
        <v>54107.14450854325</v>
      </c>
      <c r="O338" s="2">
        <v>-94802.890216512664</v>
      </c>
      <c r="P338" s="2">
        <v>15854.188580286882</v>
      </c>
      <c r="Q338" s="44">
        <v>-21617.209879376289</v>
      </c>
      <c r="R338" s="44">
        <v>8106.3098313496503</v>
      </c>
      <c r="S338" s="44">
        <v>995530.92253304366</v>
      </c>
      <c r="T338" s="44">
        <v>-275740.47843624529</v>
      </c>
      <c r="U338" s="44">
        <v>-149727.00079322953</v>
      </c>
      <c r="V338" s="44">
        <v>578169.75313491689</v>
      </c>
      <c r="W338" s="44">
        <v>11330.657079655895</v>
      </c>
      <c r="X338" s="44">
        <v>1049638.0670415869</v>
      </c>
      <c r="Y338" s="44">
        <v>-370543.36865275796</v>
      </c>
      <c r="Z338" s="44">
        <v>-133872.81221294263</v>
      </c>
      <c r="AA338" s="44">
        <v>556552.54325554054</v>
      </c>
      <c r="AB338" s="45">
        <v>0.11059318619812729</v>
      </c>
      <c r="AC338" s="2">
        <v>20</v>
      </c>
    </row>
    <row r="339" spans="1:29" x14ac:dyDescent="0.3">
      <c r="A339" s="1">
        <v>755</v>
      </c>
      <c r="B339" t="s">
        <v>197</v>
      </c>
      <c r="C339" s="4">
        <v>0</v>
      </c>
      <c r="D339" s="4">
        <v>53521.903656256145</v>
      </c>
      <c r="E339" s="4">
        <v>1240528.0432082135</v>
      </c>
      <c r="F339" s="4">
        <v>0</v>
      </c>
      <c r="G339" s="4">
        <v>1294049.9468644697</v>
      </c>
      <c r="H339" s="4">
        <v>0</v>
      </c>
      <c r="I339" s="4">
        <v>331306.94828897837</v>
      </c>
      <c r="J339" s="4">
        <v>1106503.9700516055</v>
      </c>
      <c r="K339" s="4">
        <v>0</v>
      </c>
      <c r="L339" s="4">
        <v>1437810.9183405838</v>
      </c>
      <c r="M339" s="2">
        <v>0</v>
      </c>
      <c r="N339" s="2">
        <v>14176.810978135614</v>
      </c>
      <c r="O339" s="2">
        <v>-72370.283852464214</v>
      </c>
      <c r="P339" s="2">
        <v>0</v>
      </c>
      <c r="Q339" s="44">
        <v>-58193.472874328596</v>
      </c>
      <c r="R339" s="44">
        <v>0</v>
      </c>
      <c r="S339" s="44">
        <v>263608.2336545866</v>
      </c>
      <c r="T339" s="44">
        <v>-61653.789304143822</v>
      </c>
      <c r="U339" s="44">
        <v>0</v>
      </c>
      <c r="V339" s="44">
        <v>201954.44435044273</v>
      </c>
      <c r="W339" s="44">
        <v>0</v>
      </c>
      <c r="X339" s="44">
        <v>277785.04463272222</v>
      </c>
      <c r="Y339" s="44">
        <v>-134024.07315660804</v>
      </c>
      <c r="Z339" s="44">
        <v>0</v>
      </c>
      <c r="AA339" s="44">
        <v>143760.97147611412</v>
      </c>
      <c r="AB339" s="45">
        <v>0.11109383515253968</v>
      </c>
      <c r="AC339" s="2">
        <v>19</v>
      </c>
    </row>
    <row r="340" spans="1:29" x14ac:dyDescent="0.3">
      <c r="A340" s="1">
        <v>451</v>
      </c>
      <c r="B340" t="s">
        <v>134</v>
      </c>
      <c r="C340" s="4">
        <v>12742.915916931584</v>
      </c>
      <c r="D340" s="4">
        <v>215255.74829966016</v>
      </c>
      <c r="E340" s="4">
        <v>1883987.7084567351</v>
      </c>
      <c r="F340" s="4">
        <v>3105199.4090736802</v>
      </c>
      <c r="G340" s="4">
        <v>5217184.8008436188</v>
      </c>
      <c r="H340" s="4">
        <v>14269.612912443172</v>
      </c>
      <c r="I340" s="4">
        <v>403040.754040281</v>
      </c>
      <c r="J340" s="4">
        <v>1934300.5305943436</v>
      </c>
      <c r="K340" s="4">
        <v>3455707.2787867198</v>
      </c>
      <c r="L340" s="4">
        <v>5807318.1763337879</v>
      </c>
      <c r="M340" s="2">
        <v>439.12827447520243</v>
      </c>
      <c r="N340" s="2">
        <v>57016.6576136855</v>
      </c>
      <c r="O340" s="2">
        <v>-109908.61994780641</v>
      </c>
      <c r="P340" s="2">
        <v>15832.064595201147</v>
      </c>
      <c r="Q340" s="44">
        <v>-36620.769464444558</v>
      </c>
      <c r="R340" s="44">
        <v>1087.5687210363849</v>
      </c>
      <c r="S340" s="44">
        <v>130768.34812693534</v>
      </c>
      <c r="T340" s="44">
        <v>160221.44208541483</v>
      </c>
      <c r="U340" s="44">
        <v>334675.80511783843</v>
      </c>
      <c r="V340" s="44">
        <v>626754.14495461364</v>
      </c>
      <c r="W340" s="44">
        <v>1526.6969955115874</v>
      </c>
      <c r="X340" s="44">
        <v>187785.00574062084</v>
      </c>
      <c r="Y340" s="44">
        <v>50312.822137608426</v>
      </c>
      <c r="Z340" s="44">
        <v>350507.8697130396</v>
      </c>
      <c r="AA340" s="44">
        <v>590133.37549016904</v>
      </c>
      <c r="AB340" s="45">
        <v>0.11311337397800141</v>
      </c>
      <c r="AC340" s="2">
        <v>18</v>
      </c>
    </row>
    <row r="341" spans="1:29" x14ac:dyDescent="0.3">
      <c r="A341" s="1">
        <v>1676</v>
      </c>
      <c r="B341" t="s">
        <v>272</v>
      </c>
      <c r="C341" s="4">
        <v>34278.356548759017</v>
      </c>
      <c r="D341" s="4">
        <v>289225.86683639989</v>
      </c>
      <c r="E341" s="4">
        <v>1557682.9187538635</v>
      </c>
      <c r="F341" s="4">
        <v>5145979.9579648245</v>
      </c>
      <c r="G341" s="4">
        <v>7027168.081307698</v>
      </c>
      <c r="H341" s="4">
        <v>35781.950568950284</v>
      </c>
      <c r="I341" s="4">
        <v>1062093.1806946113</v>
      </c>
      <c r="J341" s="4">
        <v>1454375.0577521613</v>
      </c>
      <c r="K341" s="4">
        <v>5282711.0104848398</v>
      </c>
      <c r="L341" s="4">
        <v>7834961.1995005636</v>
      </c>
      <c r="M341" s="2">
        <v>1181.2520510397337</v>
      </c>
      <c r="N341" s="2">
        <v>76609.764676181905</v>
      </c>
      <c r="O341" s="2">
        <v>-90872.556730610857</v>
      </c>
      <c r="P341" s="2">
        <v>26237.119220763201</v>
      </c>
      <c r="Q341" s="44">
        <v>13155.579217373979</v>
      </c>
      <c r="R341" s="44">
        <v>322.34196915153348</v>
      </c>
      <c r="S341" s="44">
        <v>696257.54918202944</v>
      </c>
      <c r="T341" s="44">
        <v>-12435.304271091401</v>
      </c>
      <c r="U341" s="44">
        <v>110493.93329925208</v>
      </c>
      <c r="V341" s="44">
        <v>794637.53897549154</v>
      </c>
      <c r="W341" s="44">
        <v>1503.5940201912672</v>
      </c>
      <c r="X341" s="44">
        <v>772867.31385821139</v>
      </c>
      <c r="Y341" s="44">
        <v>-103307.86100170226</v>
      </c>
      <c r="Z341" s="44">
        <v>136731.05252001528</v>
      </c>
      <c r="AA341" s="44">
        <v>807793.11819286551</v>
      </c>
      <c r="AB341" s="45">
        <v>0.11495286705061164</v>
      </c>
      <c r="AC341" s="2">
        <v>17</v>
      </c>
    </row>
    <row r="342" spans="1:29" x14ac:dyDescent="0.3">
      <c r="A342" s="1">
        <v>1724</v>
      </c>
      <c r="B342" t="s">
        <v>290</v>
      </c>
      <c r="C342" s="4">
        <v>426.26320523034508</v>
      </c>
      <c r="D342" s="4">
        <v>85141.278319839461</v>
      </c>
      <c r="E342" s="4">
        <v>1675917.4337322456</v>
      </c>
      <c r="F342" s="4">
        <v>297482.91593955574</v>
      </c>
      <c r="G342" s="4">
        <v>2058967.8911968712</v>
      </c>
      <c r="H342" s="4">
        <v>414.45038625087352</v>
      </c>
      <c r="I342" s="4">
        <v>355470.15192465857</v>
      </c>
      <c r="J342" s="4">
        <v>1654894.5884752977</v>
      </c>
      <c r="K342" s="4">
        <v>291097.60555723176</v>
      </c>
      <c r="L342" s="4">
        <v>2301876.7963434388</v>
      </c>
      <c r="M342" s="2">
        <v>14.689277321241505</v>
      </c>
      <c r="N342" s="2">
        <v>22552.109075367513</v>
      </c>
      <c r="O342" s="2">
        <v>-97770.156069046585</v>
      </c>
      <c r="P342" s="2">
        <v>1516.7363253263088</v>
      </c>
      <c r="Q342" s="44">
        <v>-73686.621391031527</v>
      </c>
      <c r="R342" s="44">
        <v>-26.502096300713063</v>
      </c>
      <c r="S342" s="44">
        <v>247776.76452945161</v>
      </c>
      <c r="T342" s="44">
        <v>76747.310812098673</v>
      </c>
      <c r="U342" s="44">
        <v>-7902.0467076502882</v>
      </c>
      <c r="V342" s="44">
        <v>316595.52653759916</v>
      </c>
      <c r="W342" s="44">
        <v>-11.812818979471558</v>
      </c>
      <c r="X342" s="44">
        <v>270328.87360481912</v>
      </c>
      <c r="Y342" s="44">
        <v>-21022.845256947912</v>
      </c>
      <c r="Z342" s="44">
        <v>-6385.3103823239799</v>
      </c>
      <c r="AA342" s="44">
        <v>242908.90514656762</v>
      </c>
      <c r="AB342" s="45">
        <v>0.11797605304343307</v>
      </c>
      <c r="AC342" s="2">
        <v>16</v>
      </c>
    </row>
    <row r="343" spans="1:29" x14ac:dyDescent="0.3">
      <c r="A343" s="1">
        <v>148</v>
      </c>
      <c r="B343" t="s">
        <v>24</v>
      </c>
      <c r="C343" s="4">
        <v>3018.3486047081087</v>
      </c>
      <c r="D343" s="4">
        <v>153470.31521852384</v>
      </c>
      <c r="E343" s="4">
        <v>1660730.3883914971</v>
      </c>
      <c r="F343" s="4">
        <v>1896397.0084836914</v>
      </c>
      <c r="G343" s="4">
        <v>3713616.0606984207</v>
      </c>
      <c r="H343" s="4">
        <v>3069.4058706837477</v>
      </c>
      <c r="I343" s="4">
        <v>497746.84656139952</v>
      </c>
      <c r="J343" s="4">
        <v>1800062.316324858</v>
      </c>
      <c r="K343" s="4">
        <v>1853427.6315044186</v>
      </c>
      <c r="L343" s="4">
        <v>4154306.2002613596</v>
      </c>
      <c r="M343" s="2">
        <v>104.01404381778774</v>
      </c>
      <c r="N343" s="2">
        <v>40651.013902297615</v>
      </c>
      <c r="O343" s="2">
        <v>-96884.169824553639</v>
      </c>
      <c r="P343" s="2">
        <v>9668.9055938653928</v>
      </c>
      <c r="Q343" s="44">
        <v>-46460.236284572849</v>
      </c>
      <c r="R343" s="44">
        <v>-52.956777842148753</v>
      </c>
      <c r="S343" s="44">
        <v>303625.51744057809</v>
      </c>
      <c r="T343" s="44">
        <v>236216.09775791457</v>
      </c>
      <c r="U343" s="44">
        <v>-52638.282573138204</v>
      </c>
      <c r="V343" s="44">
        <v>487150.37584751169</v>
      </c>
      <c r="W343" s="44">
        <v>51.057265975638984</v>
      </c>
      <c r="X343" s="44">
        <v>344276.53134287568</v>
      </c>
      <c r="Y343" s="44">
        <v>139331.92793336092</v>
      </c>
      <c r="Z343" s="44">
        <v>-42969.376979272813</v>
      </c>
      <c r="AA343" s="44">
        <v>440690.13956293883</v>
      </c>
      <c r="AB343" s="45">
        <v>0.11866874021437157</v>
      </c>
      <c r="AC343" s="2">
        <v>15</v>
      </c>
    </row>
    <row r="344" spans="1:29" x14ac:dyDescent="0.3">
      <c r="A344" s="1">
        <v>1859</v>
      </c>
      <c r="B344" t="s">
        <v>304</v>
      </c>
      <c r="C344" s="4">
        <v>104232.85724590634</v>
      </c>
      <c r="D344" s="4">
        <v>308639.56268063071</v>
      </c>
      <c r="E344" s="4">
        <v>0</v>
      </c>
      <c r="F344" s="4">
        <v>7153632.561499658</v>
      </c>
      <c r="G344" s="4">
        <v>7566504.9814261952</v>
      </c>
      <c r="H344" s="4">
        <v>147663.13042369299</v>
      </c>
      <c r="I344" s="4">
        <v>1406395.4653926953</v>
      </c>
      <c r="J344" s="4">
        <v>0</v>
      </c>
      <c r="K344" s="4">
        <v>6912993.2220495809</v>
      </c>
      <c r="L344" s="4">
        <v>8467051.8178659696</v>
      </c>
      <c r="M344" s="2">
        <v>3591.9247246384148</v>
      </c>
      <c r="N344" s="2">
        <v>81752.038727910389</v>
      </c>
      <c r="O344" s="2">
        <v>0</v>
      </c>
      <c r="P344" s="2">
        <v>36473.268825522136</v>
      </c>
      <c r="Q344" s="44">
        <v>121817.23227807094</v>
      </c>
      <c r="R344" s="44">
        <v>39838.348453148225</v>
      </c>
      <c r="S344" s="44">
        <v>1016003.8639841542</v>
      </c>
      <c r="T344" s="44">
        <v>0</v>
      </c>
      <c r="U344" s="44">
        <v>-277112.60827559931</v>
      </c>
      <c r="V344" s="44">
        <v>778729.60416170349</v>
      </c>
      <c r="W344" s="44">
        <v>43430.273177786643</v>
      </c>
      <c r="X344" s="44">
        <v>1097755.9027120646</v>
      </c>
      <c r="Y344" s="44">
        <v>0</v>
      </c>
      <c r="Z344" s="44">
        <v>-240639.33945007718</v>
      </c>
      <c r="AA344" s="44">
        <v>900546.83643977437</v>
      </c>
      <c r="AB344" s="45">
        <v>0.11901754358853697</v>
      </c>
      <c r="AC344" s="2">
        <v>14</v>
      </c>
    </row>
    <row r="345" spans="1:29" x14ac:dyDescent="0.3">
      <c r="A345" s="1">
        <v>1695</v>
      </c>
      <c r="B345" t="s">
        <v>276</v>
      </c>
      <c r="C345" s="4">
        <v>0</v>
      </c>
      <c r="D345" s="4">
        <v>59731.929668179051</v>
      </c>
      <c r="E345" s="4">
        <v>1384463.719829879</v>
      </c>
      <c r="F345" s="4">
        <v>0</v>
      </c>
      <c r="G345" s="4">
        <v>1444195.6494980583</v>
      </c>
      <c r="H345" s="4">
        <v>0</v>
      </c>
      <c r="I345" s="4">
        <v>157856.91690896696</v>
      </c>
      <c r="J345" s="4">
        <v>1463947.5657459693</v>
      </c>
      <c r="K345" s="4">
        <v>0</v>
      </c>
      <c r="L345" s="4">
        <v>1621804.4826549361</v>
      </c>
      <c r="M345" s="2">
        <v>0</v>
      </c>
      <c r="N345" s="2">
        <v>15821.714446176697</v>
      </c>
      <c r="O345" s="2">
        <v>-80767.244993840097</v>
      </c>
      <c r="P345" s="2">
        <v>0</v>
      </c>
      <c r="Q345" s="44">
        <v>-64945.530547663402</v>
      </c>
      <c r="R345" s="44">
        <v>0</v>
      </c>
      <c r="S345" s="44">
        <v>82303.272794611214</v>
      </c>
      <c r="T345" s="44">
        <v>160251.09090993041</v>
      </c>
      <c r="U345" s="44">
        <v>0</v>
      </c>
      <c r="V345" s="44">
        <v>242554.36370454129</v>
      </c>
      <c r="W345" s="44">
        <v>0</v>
      </c>
      <c r="X345" s="44">
        <v>98124.987240787916</v>
      </c>
      <c r="Y345" s="44">
        <v>79483.845916090315</v>
      </c>
      <c r="Z345" s="44">
        <v>0</v>
      </c>
      <c r="AA345" s="44">
        <v>177608.8331568779</v>
      </c>
      <c r="AB345" s="45">
        <v>0.1229811440150836</v>
      </c>
      <c r="AC345" s="2">
        <v>13</v>
      </c>
    </row>
    <row r="346" spans="1:29" x14ac:dyDescent="0.3">
      <c r="A346" s="1">
        <v>828</v>
      </c>
      <c r="B346" t="s">
        <v>218</v>
      </c>
      <c r="C346" s="4">
        <v>601898.49450536747</v>
      </c>
      <c r="D346" s="4">
        <v>1047538.414937179</v>
      </c>
      <c r="E346" s="4">
        <v>0</v>
      </c>
      <c r="F346" s="4">
        <v>24279793.716110732</v>
      </c>
      <c r="G346" s="4">
        <v>25929230.625553284</v>
      </c>
      <c r="H346" s="4">
        <v>431949.15722070937</v>
      </c>
      <c r="I346" s="4">
        <v>5571289.5892961323</v>
      </c>
      <c r="J346" s="4">
        <v>0</v>
      </c>
      <c r="K346" s="4">
        <v>23458457.440143287</v>
      </c>
      <c r="L346" s="4">
        <v>29461696.18666013</v>
      </c>
      <c r="M346" s="2">
        <v>20741.771273101873</v>
      </c>
      <c r="N346" s="2">
        <v>277470.5884207518</v>
      </c>
      <c r="O346" s="2">
        <v>0</v>
      </c>
      <c r="P346" s="2">
        <v>123792.1343628927</v>
      </c>
      <c r="Q346" s="44">
        <v>422004.49405674636</v>
      </c>
      <c r="R346" s="44">
        <v>-190691.10855775999</v>
      </c>
      <c r="S346" s="44">
        <v>4246280.5859382022</v>
      </c>
      <c r="T346" s="44">
        <v>0</v>
      </c>
      <c r="U346" s="44">
        <v>-945128.41033033794</v>
      </c>
      <c r="V346" s="44">
        <v>3110461.0670500994</v>
      </c>
      <c r="W346" s="44">
        <v>-169949.3372846581</v>
      </c>
      <c r="X346" s="44">
        <v>4523751.1743589537</v>
      </c>
      <c r="Y346" s="44">
        <v>0</v>
      </c>
      <c r="Z346" s="44">
        <v>-821336.27596744522</v>
      </c>
      <c r="AA346" s="44">
        <v>3532465.5611068457</v>
      </c>
      <c r="AB346" s="45">
        <v>0.13623487762207634</v>
      </c>
      <c r="AC346" s="2">
        <v>12</v>
      </c>
    </row>
    <row r="347" spans="1:29" x14ac:dyDescent="0.3">
      <c r="A347" s="1">
        <v>1978</v>
      </c>
      <c r="B347" t="s">
        <v>339</v>
      </c>
      <c r="C347" s="4">
        <v>46979.347912382917</v>
      </c>
      <c r="D347" s="4">
        <v>217169.30818784094</v>
      </c>
      <c r="E347" s="4">
        <v>0</v>
      </c>
      <c r="F347" s="4">
        <v>5033539.5142406002</v>
      </c>
      <c r="G347" s="4">
        <v>5297687.1886593653</v>
      </c>
      <c r="H347" s="4">
        <v>24840.526613331531</v>
      </c>
      <c r="I347" s="4">
        <v>801179.2494798057</v>
      </c>
      <c r="J347" s="4">
        <v>0</v>
      </c>
      <c r="K347" s="4">
        <v>5204641.1759263827</v>
      </c>
      <c r="L347" s="4">
        <v>6030660.9520195201</v>
      </c>
      <c r="M347" s="2">
        <v>1618.9355810881377</v>
      </c>
      <c r="N347" s="2">
        <v>57523.518823337385</v>
      </c>
      <c r="O347" s="2">
        <v>0</v>
      </c>
      <c r="P347" s="2">
        <v>25663.834180532551</v>
      </c>
      <c r="Q347" s="44">
        <v>84806.288584958078</v>
      </c>
      <c r="R347" s="44">
        <v>-23757.756880139525</v>
      </c>
      <c r="S347" s="44">
        <v>526486.42246862734</v>
      </c>
      <c r="T347" s="44">
        <v>0</v>
      </c>
      <c r="U347" s="44">
        <v>145437.82750524994</v>
      </c>
      <c r="V347" s="44">
        <v>648167.47477519675</v>
      </c>
      <c r="W347" s="44">
        <v>-22138.821299051386</v>
      </c>
      <c r="X347" s="44">
        <v>584009.94129196473</v>
      </c>
      <c r="Y347" s="44">
        <v>0</v>
      </c>
      <c r="Z347" s="44">
        <v>171101.66168578248</v>
      </c>
      <c r="AA347" s="44">
        <v>732973.76336015482</v>
      </c>
      <c r="AB347" s="45">
        <v>0.13835731277777491</v>
      </c>
      <c r="AC347" s="2">
        <v>11</v>
      </c>
    </row>
    <row r="348" spans="1:29" x14ac:dyDescent="0.3">
      <c r="A348" s="1">
        <v>448</v>
      </c>
      <c r="B348" t="s">
        <v>132</v>
      </c>
      <c r="C348" s="4">
        <v>0</v>
      </c>
      <c r="D348" s="4">
        <v>65844.002743004152</v>
      </c>
      <c r="E348" s="4">
        <v>1526129.048106597</v>
      </c>
      <c r="F348" s="4">
        <v>0</v>
      </c>
      <c r="G348" s="4">
        <v>1591973.0508496012</v>
      </c>
      <c r="H348" s="4">
        <v>0</v>
      </c>
      <c r="I348" s="4">
        <v>201161.81274049939</v>
      </c>
      <c r="J348" s="4">
        <v>1624831.3726055322</v>
      </c>
      <c r="K348" s="4">
        <v>0</v>
      </c>
      <c r="L348" s="4">
        <v>1825993.1853460316</v>
      </c>
      <c r="M348" s="2">
        <v>0</v>
      </c>
      <c r="N348" s="2">
        <v>17440.672269927782</v>
      </c>
      <c r="O348" s="2">
        <v>-89031.757896687734</v>
      </c>
      <c r="P348" s="2">
        <v>0</v>
      </c>
      <c r="Q348" s="44">
        <v>-71591.085626759945</v>
      </c>
      <c r="R348" s="44">
        <v>0</v>
      </c>
      <c r="S348" s="44">
        <v>117877.13772756746</v>
      </c>
      <c r="T348" s="44">
        <v>187734.08239562286</v>
      </c>
      <c r="U348" s="44">
        <v>0</v>
      </c>
      <c r="V348" s="44">
        <v>305611.22012319032</v>
      </c>
      <c r="W348" s="44">
        <v>0</v>
      </c>
      <c r="X348" s="44">
        <v>135317.80999749523</v>
      </c>
      <c r="Y348" s="44">
        <v>98702.324498935122</v>
      </c>
      <c r="Z348" s="44">
        <v>0</v>
      </c>
      <c r="AA348" s="44">
        <v>234020.1344964304</v>
      </c>
      <c r="AB348" s="45">
        <v>0.14700006031605811</v>
      </c>
      <c r="AC348" s="2">
        <v>10</v>
      </c>
    </row>
    <row r="349" spans="1:29" x14ac:dyDescent="0.3">
      <c r="A349" s="1">
        <v>203</v>
      </c>
      <c r="B349" t="s">
        <v>45</v>
      </c>
      <c r="C349" s="4">
        <v>55787.145087350829</v>
      </c>
      <c r="D349" s="4">
        <v>300980.87199034571</v>
      </c>
      <c r="E349" s="4">
        <v>0</v>
      </c>
      <c r="F349" s="4">
        <v>6976119.8064120384</v>
      </c>
      <c r="G349" s="4">
        <v>7332887.8234897349</v>
      </c>
      <c r="H349" s="4">
        <v>41400.877688885885</v>
      </c>
      <c r="I349" s="4">
        <v>979600.83502922312</v>
      </c>
      <c r="J349" s="4">
        <v>0</v>
      </c>
      <c r="K349" s="4">
        <v>7473718.5778024886</v>
      </c>
      <c r="L349" s="4">
        <v>8494720.2905205991</v>
      </c>
      <c r="M349" s="2">
        <v>1922.4573810108789</v>
      </c>
      <c r="N349" s="2">
        <v>79723.414877878735</v>
      </c>
      <c r="O349" s="2">
        <v>0</v>
      </c>
      <c r="P349" s="2">
        <v>35568.208301290724</v>
      </c>
      <c r="Q349" s="44">
        <v>117214.08056018034</v>
      </c>
      <c r="R349" s="44">
        <v>-16308.724779475824</v>
      </c>
      <c r="S349" s="44">
        <v>598896.54816099862</v>
      </c>
      <c r="T349" s="44">
        <v>0</v>
      </c>
      <c r="U349" s="44">
        <v>462030.56308915943</v>
      </c>
      <c r="V349" s="44">
        <v>1044618.3864706839</v>
      </c>
      <c r="W349" s="44">
        <v>-14386.267398464945</v>
      </c>
      <c r="X349" s="44">
        <v>678619.96303887735</v>
      </c>
      <c r="Y349" s="44">
        <v>0</v>
      </c>
      <c r="Z349" s="44">
        <v>497598.77139045019</v>
      </c>
      <c r="AA349" s="44">
        <v>1161832.4670308642</v>
      </c>
      <c r="AB349" s="45">
        <v>0.15844132557286905</v>
      </c>
      <c r="AC349" s="2">
        <v>9</v>
      </c>
    </row>
    <row r="350" spans="1:29" x14ac:dyDescent="0.3">
      <c r="A350" s="1">
        <v>335</v>
      </c>
      <c r="B350" t="s">
        <v>92</v>
      </c>
      <c r="C350" s="4">
        <v>0</v>
      </c>
      <c r="D350" s="4">
        <v>61929.64874534047</v>
      </c>
      <c r="E350" s="4">
        <v>1435402.344207335</v>
      </c>
      <c r="F350" s="4">
        <v>0</v>
      </c>
      <c r="G350" s="4">
        <v>1497331.9929526756</v>
      </c>
      <c r="H350" s="4">
        <v>0</v>
      </c>
      <c r="I350" s="4">
        <v>208513.5891167814</v>
      </c>
      <c r="J350" s="4">
        <v>1544765.9265471098</v>
      </c>
      <c r="K350" s="4">
        <v>0</v>
      </c>
      <c r="L350" s="4">
        <v>1753279.5156638913</v>
      </c>
      <c r="M350" s="2">
        <v>0</v>
      </c>
      <c r="N350" s="2">
        <v>16403.843365582539</v>
      </c>
      <c r="O350" s="2">
        <v>-83738.917198618947</v>
      </c>
      <c r="P350" s="2">
        <v>0</v>
      </c>
      <c r="Q350" s="44">
        <v>-67335.073833036411</v>
      </c>
      <c r="R350" s="44">
        <v>0</v>
      </c>
      <c r="S350" s="44">
        <v>130180.09700585839</v>
      </c>
      <c r="T350" s="44">
        <v>193102.49953839375</v>
      </c>
      <c r="U350" s="44">
        <v>0</v>
      </c>
      <c r="V350" s="44">
        <v>323282.59654425218</v>
      </c>
      <c r="W350" s="44">
        <v>0</v>
      </c>
      <c r="X350" s="44">
        <v>146583.94037144093</v>
      </c>
      <c r="Y350" s="44">
        <v>109363.5823397748</v>
      </c>
      <c r="Z350" s="44">
        <v>0</v>
      </c>
      <c r="AA350" s="44">
        <v>255947.52271121577</v>
      </c>
      <c r="AB350" s="45">
        <v>0.17093572027837198</v>
      </c>
      <c r="AC350" s="2">
        <v>8</v>
      </c>
    </row>
    <row r="351" spans="1:29" x14ac:dyDescent="0.3">
      <c r="A351" s="1">
        <v>183</v>
      </c>
      <c r="B351" t="s">
        <v>38</v>
      </c>
      <c r="C351" s="4">
        <v>6253.8836405585425</v>
      </c>
      <c r="D351" s="4">
        <v>95378.275129116068</v>
      </c>
      <c r="E351" s="4">
        <v>1704180.4308176995</v>
      </c>
      <c r="F351" s="4">
        <v>506492.52600390807</v>
      </c>
      <c r="G351" s="4">
        <v>2312305.115591282</v>
      </c>
      <c r="H351" s="4">
        <v>1742.9769507020951</v>
      </c>
      <c r="I351" s="4">
        <v>697306.80359869322</v>
      </c>
      <c r="J351" s="4">
        <v>1541836.6138634603</v>
      </c>
      <c r="K351" s="4">
        <v>479085.41362486972</v>
      </c>
      <c r="L351" s="4">
        <v>2719971.8080377253</v>
      </c>
      <c r="M351" s="2">
        <v>215.51245803938818</v>
      </c>
      <c r="N351" s="2">
        <v>25263.671236552487</v>
      </c>
      <c r="O351" s="2">
        <v>-99418.97096911601</v>
      </c>
      <c r="P351" s="2">
        <v>2582.385648164407</v>
      </c>
      <c r="Q351" s="44">
        <v>-71357.40162635973</v>
      </c>
      <c r="R351" s="44">
        <v>-4726.4191478958355</v>
      </c>
      <c r="S351" s="44">
        <v>576664.85723302467</v>
      </c>
      <c r="T351" s="44">
        <v>-62924.845985123262</v>
      </c>
      <c r="U351" s="44">
        <v>-29989.498027202764</v>
      </c>
      <c r="V351" s="44">
        <v>479024.09407280298</v>
      </c>
      <c r="W351" s="44">
        <v>-4510.906689856447</v>
      </c>
      <c r="X351" s="44">
        <v>601928.5284695772</v>
      </c>
      <c r="Y351" s="44">
        <v>-162343.81695423927</v>
      </c>
      <c r="Z351" s="44">
        <v>-27407.112379038357</v>
      </c>
      <c r="AA351" s="44">
        <v>407666.69244644325</v>
      </c>
      <c r="AB351" s="45">
        <v>0.17630315726832546</v>
      </c>
      <c r="AC351" s="2">
        <v>7</v>
      </c>
    </row>
    <row r="352" spans="1:29" x14ac:dyDescent="0.3">
      <c r="A352" s="1">
        <v>889</v>
      </c>
      <c r="B352" t="s">
        <v>236</v>
      </c>
      <c r="C352" s="4">
        <v>0</v>
      </c>
      <c r="D352" s="4">
        <v>115225.72477530706</v>
      </c>
      <c r="E352" s="4">
        <v>2670696.1658313801</v>
      </c>
      <c r="F352" s="4">
        <v>0</v>
      </c>
      <c r="G352" s="4">
        <v>2785921.8906066874</v>
      </c>
      <c r="H352" s="4">
        <v>0</v>
      </c>
      <c r="I352" s="4">
        <v>407390.25961669162</v>
      </c>
      <c r="J352" s="4">
        <v>2886583.3065008796</v>
      </c>
      <c r="K352" s="4">
        <v>0</v>
      </c>
      <c r="L352" s="4">
        <v>3293973.5661175712</v>
      </c>
      <c r="M352" s="2">
        <v>0</v>
      </c>
      <c r="N352" s="2">
        <v>30520.837421059539</v>
      </c>
      <c r="O352" s="2">
        <v>-155803.84551811728</v>
      </c>
      <c r="P352" s="2">
        <v>0</v>
      </c>
      <c r="Q352" s="44">
        <v>-125283.00809705774</v>
      </c>
      <c r="R352" s="44">
        <v>0</v>
      </c>
      <c r="S352" s="44">
        <v>261643.69742032501</v>
      </c>
      <c r="T352" s="44">
        <v>371690.98618761683</v>
      </c>
      <c r="U352" s="44">
        <v>0</v>
      </c>
      <c r="V352" s="44">
        <v>633334.68360794149</v>
      </c>
      <c r="W352" s="44">
        <v>0</v>
      </c>
      <c r="X352" s="44">
        <v>292164.53484138456</v>
      </c>
      <c r="Y352" s="44">
        <v>215887.14066949955</v>
      </c>
      <c r="Z352" s="44">
        <v>0</v>
      </c>
      <c r="AA352" s="44">
        <v>508051.6755108838</v>
      </c>
      <c r="AB352" s="45">
        <v>0.18236393390061839</v>
      </c>
      <c r="AC352" s="2">
        <v>6</v>
      </c>
    </row>
    <row r="353" spans="1:29" x14ac:dyDescent="0.3">
      <c r="A353" s="1">
        <v>1959</v>
      </c>
      <c r="B353" t="s">
        <v>332</v>
      </c>
      <c r="C353" s="4">
        <v>49915.82589399696</v>
      </c>
      <c r="D353" s="4">
        <v>325083.43916479812</v>
      </c>
      <c r="E353" s="4">
        <v>0</v>
      </c>
      <c r="F353" s="4">
        <v>7534767.9196265796</v>
      </c>
      <c r="G353" s="4">
        <v>7909767.1846853746</v>
      </c>
      <c r="H353" s="4">
        <v>48301.023970366863</v>
      </c>
      <c r="I353" s="4">
        <v>1029923.9215926075</v>
      </c>
      <c r="J353" s="4">
        <v>0</v>
      </c>
      <c r="K353" s="4">
        <v>8283956.9325711196</v>
      </c>
      <c r="L353" s="4">
        <v>9362181.8781340942</v>
      </c>
      <c r="M353" s="2">
        <v>1720.1283157421619</v>
      </c>
      <c r="N353" s="2">
        <v>86107.670959549083</v>
      </c>
      <c r="O353" s="2">
        <v>0</v>
      </c>
      <c r="P353" s="2">
        <v>38416.512660925488</v>
      </c>
      <c r="Q353" s="44">
        <v>126244.31193621672</v>
      </c>
      <c r="R353" s="44">
        <v>-3334.9302393722592</v>
      </c>
      <c r="S353" s="44">
        <v>618732.81146826036</v>
      </c>
      <c r="T353" s="44">
        <v>0</v>
      </c>
      <c r="U353" s="44">
        <v>710772.5002836145</v>
      </c>
      <c r="V353" s="44">
        <v>1326170.3815125029</v>
      </c>
      <c r="W353" s="44">
        <v>-1614.8019236300972</v>
      </c>
      <c r="X353" s="44">
        <v>704840.48242780939</v>
      </c>
      <c r="Y353" s="44">
        <v>0</v>
      </c>
      <c r="Z353" s="44">
        <v>749189.01294454001</v>
      </c>
      <c r="AA353" s="44">
        <v>1452414.6934487196</v>
      </c>
      <c r="AB353" s="45">
        <v>0.18362293851844794</v>
      </c>
      <c r="AC353" s="2">
        <v>5</v>
      </c>
    </row>
    <row r="354" spans="1:29" x14ac:dyDescent="0.3">
      <c r="A354" s="1">
        <v>629</v>
      </c>
      <c r="B354" t="s">
        <v>175</v>
      </c>
      <c r="C354" s="4">
        <v>662.8996222347057</v>
      </c>
      <c r="D354" s="4">
        <v>254156.66535464209</v>
      </c>
      <c r="E354" s="4">
        <v>3025368.563386553</v>
      </c>
      <c r="F354" s="4">
        <v>2865462.0910246898</v>
      </c>
      <c r="G354" s="4">
        <v>6145650.2193881199</v>
      </c>
      <c r="H354" s="4">
        <v>1319.1975666786598</v>
      </c>
      <c r="I354" s="4">
        <v>139390.45362623659</v>
      </c>
      <c r="J354" s="4">
        <v>2986233.3954122886</v>
      </c>
      <c r="K354" s="4">
        <v>4248695.9958085036</v>
      </c>
      <c r="L354" s="4">
        <v>7375639.0424137078</v>
      </c>
      <c r="M354" s="2">
        <v>22.84390552051013</v>
      </c>
      <c r="N354" s="2">
        <v>67320.681018879666</v>
      </c>
      <c r="O354" s="2">
        <v>-176494.82644856107</v>
      </c>
      <c r="P354" s="2">
        <v>14609.748020574414</v>
      </c>
      <c r="Q354" s="44">
        <v>-94541.553503586474</v>
      </c>
      <c r="R354" s="44">
        <v>633.45403892344393</v>
      </c>
      <c r="S354" s="44">
        <v>-182086.89274728516</v>
      </c>
      <c r="T354" s="44">
        <v>137359.65847429671</v>
      </c>
      <c r="U354" s="44">
        <v>1368624.1567632393</v>
      </c>
      <c r="V354" s="44">
        <v>1324530.3765291744</v>
      </c>
      <c r="W354" s="44">
        <v>656.29794444395407</v>
      </c>
      <c r="X354" s="44">
        <v>-114766.2117284055</v>
      </c>
      <c r="Y354" s="44">
        <v>-39135.167974264361</v>
      </c>
      <c r="Z354" s="44">
        <v>1383233.9047838137</v>
      </c>
      <c r="AA354" s="44">
        <v>1229988.8230255879</v>
      </c>
      <c r="AB354" s="45">
        <v>0.20013973771973789</v>
      </c>
      <c r="AC354" s="2">
        <v>4</v>
      </c>
    </row>
    <row r="355" spans="1:29" x14ac:dyDescent="0.3">
      <c r="A355" s="1">
        <v>279</v>
      </c>
      <c r="B355" t="s">
        <v>71</v>
      </c>
      <c r="C355" s="4">
        <v>0</v>
      </c>
      <c r="D355" s="4">
        <v>41113.831738662724</v>
      </c>
      <c r="E355" s="4">
        <v>952934.36427673337</v>
      </c>
      <c r="F355" s="4">
        <v>0</v>
      </c>
      <c r="G355" s="4">
        <v>994048.19601539604</v>
      </c>
      <c r="H355" s="4">
        <v>0</v>
      </c>
      <c r="I355" s="4">
        <v>173909.31596292253</v>
      </c>
      <c r="J355" s="4">
        <v>1025619.4418432591</v>
      </c>
      <c r="K355" s="4">
        <v>0</v>
      </c>
      <c r="L355" s="4">
        <v>1199528.7578061817</v>
      </c>
      <c r="M355" s="2">
        <v>0</v>
      </c>
      <c r="N355" s="2">
        <v>10890.177316736073</v>
      </c>
      <c r="O355" s="2">
        <v>-55592.560614044582</v>
      </c>
      <c r="P355" s="2">
        <v>0</v>
      </c>
      <c r="Q355" s="44">
        <v>-44702.383297308508</v>
      </c>
      <c r="R355" s="44">
        <v>0</v>
      </c>
      <c r="S355" s="44">
        <v>121905.30690752371</v>
      </c>
      <c r="T355" s="44">
        <v>128277.63818057036</v>
      </c>
      <c r="U355" s="44">
        <v>0</v>
      </c>
      <c r="V355" s="44">
        <v>250182.94508809416</v>
      </c>
      <c r="W355" s="44">
        <v>0</v>
      </c>
      <c r="X355" s="44">
        <v>132795.4842242598</v>
      </c>
      <c r="Y355" s="44">
        <v>72685.077566525782</v>
      </c>
      <c r="Z355" s="44">
        <v>0</v>
      </c>
      <c r="AA355" s="44">
        <v>205480.56179078564</v>
      </c>
      <c r="AB355" s="45">
        <v>0.20671086433680638</v>
      </c>
      <c r="AC355" s="2">
        <v>3</v>
      </c>
    </row>
    <row r="356" spans="1:29" x14ac:dyDescent="0.3">
      <c r="A356" s="1">
        <v>230</v>
      </c>
      <c r="B356" t="s">
        <v>55</v>
      </c>
      <c r="C356" s="4">
        <v>38286.410022020944</v>
      </c>
      <c r="D356" s="4">
        <v>146088.25783298296</v>
      </c>
      <c r="E356" s="4">
        <v>2210418.6294769673</v>
      </c>
      <c r="F356" s="4">
        <v>1175607.8054042193</v>
      </c>
      <c r="G356" s="4">
        <v>3570401.1027361909</v>
      </c>
      <c r="H356" s="4">
        <v>18146.335898060192</v>
      </c>
      <c r="I356" s="4">
        <v>374666.63596548967</v>
      </c>
      <c r="J356" s="4">
        <v>2857743.5188024482</v>
      </c>
      <c r="K356" s="4">
        <v>1210121.007620435</v>
      </c>
      <c r="L356" s="4">
        <v>4460677.4982864335</v>
      </c>
      <c r="M356" s="2">
        <v>1319.3718987410957</v>
      </c>
      <c r="N356" s="2">
        <v>38695.664315767535</v>
      </c>
      <c r="O356" s="2">
        <v>-128952.04145028221</v>
      </c>
      <c r="P356" s="2">
        <v>5993.9141619682787</v>
      </c>
      <c r="Q356" s="44">
        <v>-82943.091073805292</v>
      </c>
      <c r="R356" s="44">
        <v>-21459.44602270185</v>
      </c>
      <c r="S356" s="44">
        <v>189882.71381673918</v>
      </c>
      <c r="T356" s="44">
        <v>776276.93077576312</v>
      </c>
      <c r="U356" s="44">
        <v>28519.288054247387</v>
      </c>
      <c r="V356" s="44">
        <v>973219.48662404786</v>
      </c>
      <c r="W356" s="44">
        <v>-20140.074123960752</v>
      </c>
      <c r="X356" s="44">
        <v>228578.37813250671</v>
      </c>
      <c r="Y356" s="44">
        <v>647324.88932548091</v>
      </c>
      <c r="Z356" s="44">
        <v>34513.202216215665</v>
      </c>
      <c r="AA356" s="44">
        <v>890276.39555024263</v>
      </c>
      <c r="AB356" s="45">
        <v>0.24934912631188014</v>
      </c>
      <c r="AC356" s="2">
        <v>2</v>
      </c>
    </row>
    <row r="357" spans="1:29" x14ac:dyDescent="0.3">
      <c r="A357" s="1">
        <v>60</v>
      </c>
      <c r="B357" t="s">
        <v>6</v>
      </c>
      <c r="C357" s="4">
        <v>0</v>
      </c>
      <c r="D357" s="4">
        <v>7744.7039613444249</v>
      </c>
      <c r="E357" s="4">
        <v>179506.36644200305</v>
      </c>
      <c r="F357" s="4">
        <v>0</v>
      </c>
      <c r="G357" s="4">
        <v>187251.07040334749</v>
      </c>
      <c r="H357" s="4">
        <v>0</v>
      </c>
      <c r="I357" s="4">
        <v>151725.06484589085</v>
      </c>
      <c r="J357" s="4">
        <v>108940.95846944116</v>
      </c>
      <c r="K357" s="4">
        <v>0</v>
      </c>
      <c r="L357" s="4">
        <v>260666.02331533202</v>
      </c>
      <c r="M357" s="2">
        <v>0</v>
      </c>
      <c r="N357" s="2">
        <v>2051.4069313893719</v>
      </c>
      <c r="O357" s="2">
        <v>-10472.094334228434</v>
      </c>
      <c r="P357" s="2">
        <v>0</v>
      </c>
      <c r="Q357" s="44">
        <v>-8420.6874028390612</v>
      </c>
      <c r="R357" s="44">
        <v>0</v>
      </c>
      <c r="S357" s="44">
        <v>141928.95395315703</v>
      </c>
      <c r="T357" s="44">
        <v>-60093.313638333464</v>
      </c>
      <c r="U357" s="44">
        <v>0</v>
      </c>
      <c r="V357" s="44">
        <v>81835.640314823584</v>
      </c>
      <c r="W357" s="44">
        <v>0</v>
      </c>
      <c r="X357" s="44">
        <v>143980.36088454642</v>
      </c>
      <c r="Y357" s="44">
        <v>-70565.407972561894</v>
      </c>
      <c r="Z357" s="44">
        <v>0</v>
      </c>
      <c r="AA357" s="44">
        <v>73414.952911984525</v>
      </c>
      <c r="AB357" s="45">
        <v>0.39206693320281327</v>
      </c>
      <c r="AC357" s="2">
        <v>1</v>
      </c>
    </row>
    <row r="358" spans="1:29" x14ac:dyDescent="0.3">
      <c r="A358" s="1">
        <v>1980</v>
      </c>
      <c r="B358" t="s">
        <v>341</v>
      </c>
      <c r="C358" s="4">
        <v>0</v>
      </c>
      <c r="D358" s="4">
        <v>0</v>
      </c>
      <c r="E358" s="4">
        <v>0</v>
      </c>
      <c r="F358" s="4">
        <v>0</v>
      </c>
      <c r="G358" s="4">
        <v>0</v>
      </c>
      <c r="H358" s="4">
        <v>120062.54529776906</v>
      </c>
      <c r="I358" s="4">
        <v>2152162.4328254908</v>
      </c>
      <c r="J358" s="4">
        <v>0</v>
      </c>
      <c r="K358" s="4">
        <v>16859925.785450939</v>
      </c>
      <c r="L358" s="4">
        <v>19132150.763574198</v>
      </c>
      <c r="M358" s="2">
        <v>0</v>
      </c>
      <c r="N358" s="2">
        <v>0</v>
      </c>
      <c r="O358" s="2">
        <v>0</v>
      </c>
      <c r="P358" s="2">
        <v>0</v>
      </c>
      <c r="Q358" s="44">
        <v>0</v>
      </c>
      <c r="R358" s="44">
        <v>120062.54529776906</v>
      </c>
      <c r="S358" s="44">
        <v>2152162.4328254908</v>
      </c>
      <c r="T358" s="44">
        <v>0</v>
      </c>
      <c r="U358" s="44">
        <v>16859925.785450939</v>
      </c>
      <c r="V358" s="44">
        <v>19132150.763574198</v>
      </c>
      <c r="W358" s="44">
        <v>120062.54529776906</v>
      </c>
      <c r="X358" s="44">
        <v>2152162.4328254908</v>
      </c>
      <c r="Y358" s="44">
        <v>0</v>
      </c>
      <c r="Z358" s="44">
        <v>16859925.785450939</v>
      </c>
      <c r="AA358" s="44">
        <v>19132150.763574198</v>
      </c>
      <c r="AB358" s="45" t="s">
        <v>373</v>
      </c>
    </row>
    <row r="359" spans="1:29" x14ac:dyDescent="0.3">
      <c r="A359" s="1">
        <v>1982</v>
      </c>
      <c r="B359" t="s">
        <v>342</v>
      </c>
      <c r="C359" s="4">
        <v>0</v>
      </c>
      <c r="D359" s="4">
        <v>0</v>
      </c>
      <c r="E359" s="4">
        <v>0</v>
      </c>
      <c r="F359" s="4">
        <v>0</v>
      </c>
      <c r="G359" s="4">
        <v>0</v>
      </c>
      <c r="H359" s="4">
        <v>187683.97885628269</v>
      </c>
      <c r="I359" s="4">
        <v>2768312.8448613691</v>
      </c>
      <c r="J359" s="4">
        <v>0</v>
      </c>
      <c r="K359" s="4">
        <v>15632350.6154176</v>
      </c>
      <c r="L359" s="4">
        <v>18588347.439135253</v>
      </c>
      <c r="M359" s="2">
        <v>0</v>
      </c>
      <c r="N359" s="2">
        <v>0</v>
      </c>
      <c r="O359" s="2">
        <v>0</v>
      </c>
      <c r="P359" s="2">
        <v>0</v>
      </c>
      <c r="Q359" s="44">
        <v>0</v>
      </c>
      <c r="R359" s="44">
        <v>187683.97885628269</v>
      </c>
      <c r="S359" s="44">
        <v>2768312.8448613691</v>
      </c>
      <c r="T359" s="44">
        <v>0</v>
      </c>
      <c r="U359" s="44">
        <v>15632350.6154176</v>
      </c>
      <c r="V359" s="44">
        <v>18588347.439135253</v>
      </c>
      <c r="W359" s="44">
        <v>187683.97885628269</v>
      </c>
      <c r="X359" s="44">
        <v>2768312.8448613691</v>
      </c>
      <c r="Y359" s="44">
        <v>0</v>
      </c>
      <c r="Z359" s="44">
        <v>15632350.6154176</v>
      </c>
      <c r="AA359" s="44">
        <v>18588347.439135253</v>
      </c>
      <c r="AB359" s="45" t="s">
        <v>373</v>
      </c>
    </row>
    <row r="360" spans="1:29" x14ac:dyDescent="0.3">
      <c r="A360" s="1">
        <v>1991</v>
      </c>
      <c r="B360" t="s">
        <v>343</v>
      </c>
      <c r="C360" s="4">
        <v>0</v>
      </c>
      <c r="D360" s="4">
        <v>0</v>
      </c>
      <c r="E360" s="4">
        <v>0</v>
      </c>
      <c r="F360" s="4">
        <v>0</v>
      </c>
      <c r="G360" s="4">
        <v>0</v>
      </c>
      <c r="H360" s="4">
        <v>91081.930915548946</v>
      </c>
      <c r="I360" s="4">
        <v>1657392.0726663258</v>
      </c>
      <c r="J360" s="4">
        <v>0</v>
      </c>
      <c r="K360" s="4">
        <v>11725018.13824792</v>
      </c>
      <c r="L360" s="4">
        <v>13473492.141829796</v>
      </c>
      <c r="M360" s="2">
        <v>0</v>
      </c>
      <c r="N360" s="2">
        <v>0</v>
      </c>
      <c r="O360" s="2">
        <v>0</v>
      </c>
      <c r="P360" s="2">
        <v>0</v>
      </c>
      <c r="Q360" s="44">
        <v>0</v>
      </c>
      <c r="R360" s="44">
        <v>91081.930915548946</v>
      </c>
      <c r="S360" s="44">
        <v>1657392.0726663258</v>
      </c>
      <c r="T360" s="44">
        <v>0</v>
      </c>
      <c r="U360" s="44">
        <v>11725018.13824792</v>
      </c>
      <c r="V360" s="44">
        <v>13473492.141829796</v>
      </c>
      <c r="W360" s="44">
        <v>91081.930915548946</v>
      </c>
      <c r="X360" s="44">
        <v>1657392.0726663258</v>
      </c>
      <c r="Y360" s="44">
        <v>0</v>
      </c>
      <c r="Z360" s="44">
        <v>11725018.13824792</v>
      </c>
      <c r="AA360" s="44">
        <v>13473492.141829796</v>
      </c>
      <c r="AB360" s="45" t="s">
        <v>373</v>
      </c>
    </row>
    <row r="361" spans="1:29" x14ac:dyDescent="0.3">
      <c r="C361" s="4"/>
      <c r="D361" s="4"/>
      <c r="E361" s="4"/>
      <c r="F361" s="4"/>
      <c r="G361" s="4"/>
      <c r="H361" s="4"/>
      <c r="I361" s="4"/>
      <c r="J361" s="4"/>
      <c r="K361" s="4"/>
      <c r="L361" s="4"/>
    </row>
    <row r="362" spans="1:29" x14ac:dyDescent="0.3">
      <c r="C362" s="4"/>
      <c r="D362" s="4"/>
      <c r="E362" s="4"/>
      <c r="F362" s="4"/>
      <c r="G362" s="4"/>
      <c r="H362" s="4"/>
      <c r="I362" s="4"/>
      <c r="J362" s="4"/>
      <c r="K362" s="4"/>
      <c r="L362" s="4"/>
    </row>
    <row r="363" spans="1:29" x14ac:dyDescent="0.3">
      <c r="C363" s="4"/>
      <c r="D363" s="4"/>
      <c r="E363" s="4"/>
      <c r="F363" s="4"/>
      <c r="G363" s="4"/>
      <c r="H363" s="4"/>
      <c r="I363" s="4"/>
      <c r="J363" s="4"/>
      <c r="K363" s="4"/>
      <c r="L363" s="4"/>
    </row>
    <row r="364" spans="1:29" x14ac:dyDescent="0.3">
      <c r="C364" s="7" t="e">
        <f t="shared" ref="C364:AA364" si="0">C215/C5</f>
        <v>#DIV/0!</v>
      </c>
      <c r="D364" s="7">
        <f t="shared" si="0"/>
        <v>3.9427485692767208</v>
      </c>
      <c r="E364" s="7">
        <f t="shared" si="0"/>
        <v>2.7620782092810687</v>
      </c>
      <c r="F364" s="7" t="e">
        <f t="shared" si="0"/>
        <v>#DIV/0!</v>
      </c>
      <c r="G364" s="7">
        <f t="shared" si="0"/>
        <v>3.9576586897634796</v>
      </c>
      <c r="H364" s="7" t="e">
        <f t="shared" si="0"/>
        <v>#DIV/0!</v>
      </c>
      <c r="I364" s="7" t="e">
        <f t="shared" si="0"/>
        <v>#DIV/0!</v>
      </c>
      <c r="J364" s="7" t="e">
        <f t="shared" si="0"/>
        <v>#DIV/0!</v>
      </c>
      <c r="K364" s="7" t="e">
        <f t="shared" si="0"/>
        <v>#DIV/0!</v>
      </c>
      <c r="L364" s="7" t="e">
        <f t="shared" si="0"/>
        <v>#DIV/0!</v>
      </c>
      <c r="M364" s="7" t="e">
        <f t="shared" si="0"/>
        <v>#DIV/0!</v>
      </c>
      <c r="N364" s="7">
        <f t="shared" si="0"/>
        <v>3.9427485692767203</v>
      </c>
      <c r="O364" s="7">
        <f t="shared" si="0"/>
        <v>2.7620782092810687</v>
      </c>
      <c r="P364" s="7" t="e">
        <f t="shared" si="0"/>
        <v>#DIV/0!</v>
      </c>
      <c r="Q364" s="47">
        <v>2.3346990593625874</v>
      </c>
      <c r="R364" s="47" t="e">
        <f t="shared" si="0"/>
        <v>#DIV/0!</v>
      </c>
      <c r="S364" s="47">
        <f t="shared" si="0"/>
        <v>0.48361440461471472</v>
      </c>
      <c r="T364" s="47">
        <f t="shared" si="0"/>
        <v>-0.21203296814682224</v>
      </c>
      <c r="U364" s="47" t="e">
        <f t="shared" si="0"/>
        <v>#DIV/0!</v>
      </c>
      <c r="V364" s="47">
        <v>-0.239157332161689</v>
      </c>
      <c r="W364" s="47" t="e">
        <f t="shared" si="0"/>
        <v>#DIV/0!</v>
      </c>
      <c r="X364" s="47">
        <f t="shared" si="0"/>
        <v>-0.43263647307042707</v>
      </c>
      <c r="Y364" s="47">
        <f t="shared" si="0"/>
        <v>-3.8528409908377796E-2</v>
      </c>
      <c r="Z364" s="47" t="e">
        <f t="shared" si="0"/>
        <v>#DIV/0!</v>
      </c>
      <c r="AA364" s="47">
        <f t="shared" si="0"/>
        <v>-0.1234109172219012</v>
      </c>
    </row>
  </sheetData>
  <sortState xmlns:xlrd2="http://schemas.microsoft.com/office/spreadsheetml/2017/richdata2" ref="A5:AC360">
    <sortCondition ref="AB5:AB360"/>
  </sortState>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36ACA-00CB-4662-A477-3BBE85775268}">
  <dimension ref="A1:H356"/>
  <sheetViews>
    <sheetView workbookViewId="0">
      <selection activeCell="I1" sqref="I1"/>
    </sheetView>
  </sheetViews>
  <sheetFormatPr defaultRowHeight="16.5" x14ac:dyDescent="0.3"/>
  <cols>
    <col min="8" max="8" width="28.625" bestFit="1" customWidth="1"/>
  </cols>
  <sheetData>
    <row r="1" spans="1:8" x14ac:dyDescent="0.3">
      <c r="A1" s="12">
        <v>2</v>
      </c>
      <c r="B1" s="12">
        <v>7</v>
      </c>
      <c r="C1" s="12">
        <v>12</v>
      </c>
      <c r="D1" s="12">
        <v>17</v>
      </c>
      <c r="E1" s="12">
        <v>22</v>
      </c>
      <c r="H1" t="s">
        <v>368</v>
      </c>
    </row>
    <row r="2" spans="1:8" x14ac:dyDescent="0.3">
      <c r="A2" s="12">
        <v>3</v>
      </c>
      <c r="B2" s="12">
        <v>8</v>
      </c>
      <c r="C2" s="12">
        <v>13</v>
      </c>
      <c r="D2" s="12">
        <v>18</v>
      </c>
      <c r="E2" s="12">
        <v>23</v>
      </c>
      <c r="H2" t="s">
        <v>273</v>
      </c>
    </row>
    <row r="3" spans="1:8" x14ac:dyDescent="0.3">
      <c r="A3" s="12">
        <v>4</v>
      </c>
      <c r="B3" s="12">
        <v>9</v>
      </c>
      <c r="C3" s="12">
        <v>14</v>
      </c>
      <c r="D3" s="12">
        <v>19</v>
      </c>
      <c r="E3" s="12">
        <v>24</v>
      </c>
      <c r="H3" t="s">
        <v>103</v>
      </c>
    </row>
    <row r="4" spans="1:8" x14ac:dyDescent="0.3">
      <c r="A4" s="12">
        <v>5</v>
      </c>
      <c r="B4" s="12">
        <v>10</v>
      </c>
      <c r="C4" s="12">
        <v>15</v>
      </c>
      <c r="D4" s="12">
        <v>20</v>
      </c>
      <c r="E4" s="12">
        <v>25</v>
      </c>
      <c r="H4" t="s">
        <v>42</v>
      </c>
    </row>
    <row r="5" spans="1:8" x14ac:dyDescent="0.3">
      <c r="A5" s="12">
        <v>6</v>
      </c>
      <c r="B5" s="12">
        <v>11</v>
      </c>
      <c r="C5" s="12">
        <v>16</v>
      </c>
      <c r="D5" s="12">
        <v>21</v>
      </c>
      <c r="E5" s="12">
        <v>26</v>
      </c>
      <c r="H5" t="s">
        <v>5</v>
      </c>
    </row>
    <row r="6" spans="1:8" x14ac:dyDescent="0.3">
      <c r="H6" t="s">
        <v>138</v>
      </c>
    </row>
    <row r="7" spans="1:8" x14ac:dyDescent="0.3">
      <c r="H7" t="s">
        <v>170</v>
      </c>
    </row>
    <row r="8" spans="1:8" x14ac:dyDescent="0.3">
      <c r="H8" t="s">
        <v>104</v>
      </c>
    </row>
    <row r="9" spans="1:8" x14ac:dyDescent="0.3">
      <c r="H9" t="s">
        <v>22</v>
      </c>
    </row>
    <row r="10" spans="1:8" x14ac:dyDescent="0.3">
      <c r="H10" t="s">
        <v>1</v>
      </c>
    </row>
    <row r="11" spans="1:8" x14ac:dyDescent="0.3">
      <c r="H11" t="s">
        <v>139</v>
      </c>
    </row>
    <row r="12" spans="1:8" x14ac:dyDescent="0.3">
      <c r="H12" t="s">
        <v>289</v>
      </c>
    </row>
    <row r="13" spans="1:8" x14ac:dyDescent="0.3">
      <c r="H13" t="s">
        <v>332</v>
      </c>
    </row>
    <row r="14" spans="1:8" x14ac:dyDescent="0.3">
      <c r="H14" t="s">
        <v>6</v>
      </c>
    </row>
    <row r="15" spans="1:8" x14ac:dyDescent="0.3">
      <c r="H15" t="s">
        <v>83</v>
      </c>
    </row>
    <row r="16" spans="1:8" x14ac:dyDescent="0.3">
      <c r="H16" t="s">
        <v>105</v>
      </c>
    </row>
    <row r="17" spans="8:8" x14ac:dyDescent="0.3">
      <c r="H17" t="s">
        <v>106</v>
      </c>
    </row>
    <row r="18" spans="8:8" x14ac:dyDescent="0.3">
      <c r="H18" t="s">
        <v>43</v>
      </c>
    </row>
    <row r="19" spans="8:8" x14ac:dyDescent="0.3">
      <c r="H19" t="s">
        <v>44</v>
      </c>
    </row>
    <row r="20" spans="8:8" x14ac:dyDescent="0.3">
      <c r="H20" t="s">
        <v>17</v>
      </c>
    </row>
    <row r="21" spans="8:8" x14ac:dyDescent="0.3">
      <c r="H21" t="s">
        <v>193</v>
      </c>
    </row>
    <row r="22" spans="8:8" x14ac:dyDescent="0.3">
      <c r="H22" t="s">
        <v>194</v>
      </c>
    </row>
    <row r="23" spans="8:8" x14ac:dyDescent="0.3">
      <c r="H23" t="s">
        <v>84</v>
      </c>
    </row>
    <row r="24" spans="8:8" x14ac:dyDescent="0.3">
      <c r="H24" t="s">
        <v>140</v>
      </c>
    </row>
    <row r="25" spans="8:8" x14ac:dyDescent="0.3">
      <c r="H25" t="s">
        <v>45</v>
      </c>
    </row>
    <row r="26" spans="8:8" x14ac:dyDescent="0.3">
      <c r="H26" t="s">
        <v>235</v>
      </c>
    </row>
    <row r="27" spans="8:8" x14ac:dyDescent="0.3">
      <c r="H27" t="s">
        <v>330</v>
      </c>
    </row>
    <row r="28" spans="8:8" x14ac:dyDescent="0.3">
      <c r="H28" t="s">
        <v>344</v>
      </c>
    </row>
    <row r="29" spans="8:8" x14ac:dyDescent="0.3">
      <c r="H29" t="s">
        <v>236</v>
      </c>
    </row>
    <row r="30" spans="8:8" x14ac:dyDescent="0.3">
      <c r="H30" t="s">
        <v>325</v>
      </c>
    </row>
    <row r="31" spans="8:8" x14ac:dyDescent="0.3">
      <c r="H31" t="s">
        <v>290</v>
      </c>
    </row>
    <row r="32" spans="8:8" x14ac:dyDescent="0.3">
      <c r="H32" t="s">
        <v>237</v>
      </c>
    </row>
    <row r="33" spans="8:8" x14ac:dyDescent="0.3">
      <c r="H33" t="s">
        <v>107</v>
      </c>
    </row>
    <row r="34" spans="8:8" x14ac:dyDescent="0.3">
      <c r="H34" t="s">
        <v>195</v>
      </c>
    </row>
    <row r="35" spans="8:8" x14ac:dyDescent="0.3">
      <c r="H35" t="s">
        <v>304</v>
      </c>
    </row>
    <row r="36" spans="8:8" x14ac:dyDescent="0.3">
      <c r="H36" t="s">
        <v>288</v>
      </c>
    </row>
    <row r="37" spans="8:8" x14ac:dyDescent="0.3">
      <c r="H37" t="s">
        <v>196</v>
      </c>
    </row>
    <row r="38" spans="8:8" x14ac:dyDescent="0.3">
      <c r="H38" t="s">
        <v>46</v>
      </c>
    </row>
    <row r="39" spans="8:8" x14ac:dyDescent="0.3">
      <c r="H39" t="s">
        <v>108</v>
      </c>
    </row>
    <row r="40" spans="8:8" x14ac:dyDescent="0.3">
      <c r="H40" t="s">
        <v>291</v>
      </c>
    </row>
    <row r="41" spans="8:8" x14ac:dyDescent="0.3">
      <c r="H41" t="s">
        <v>109</v>
      </c>
    </row>
    <row r="42" spans="8:8" x14ac:dyDescent="0.3">
      <c r="H42" t="s">
        <v>110</v>
      </c>
    </row>
    <row r="43" spans="8:8" x14ac:dyDescent="0.3">
      <c r="H43" t="s">
        <v>314</v>
      </c>
    </row>
    <row r="44" spans="8:8" x14ac:dyDescent="0.3">
      <c r="H44" t="s">
        <v>197</v>
      </c>
    </row>
    <row r="45" spans="8:8" x14ac:dyDescent="0.3">
      <c r="H45" t="s">
        <v>274</v>
      </c>
    </row>
    <row r="46" spans="8:8" x14ac:dyDescent="0.3">
      <c r="H46" t="s">
        <v>23</v>
      </c>
    </row>
    <row r="47" spans="8:8" x14ac:dyDescent="0.3">
      <c r="H47" t="s">
        <v>180</v>
      </c>
    </row>
    <row r="48" spans="8:8" x14ac:dyDescent="0.3">
      <c r="H48" t="s">
        <v>348</v>
      </c>
    </row>
    <row r="49" spans="8:8" x14ac:dyDescent="0.3">
      <c r="H49" t="s">
        <v>198</v>
      </c>
    </row>
    <row r="50" spans="8:8" x14ac:dyDescent="0.3">
      <c r="H50" t="s">
        <v>199</v>
      </c>
    </row>
    <row r="51" spans="8:8" x14ac:dyDescent="0.3">
      <c r="H51" t="s">
        <v>142</v>
      </c>
    </row>
    <row r="52" spans="8:8" x14ac:dyDescent="0.3">
      <c r="H52" t="s">
        <v>305</v>
      </c>
    </row>
    <row r="53" spans="8:8" x14ac:dyDescent="0.3">
      <c r="H53" t="s">
        <v>47</v>
      </c>
    </row>
    <row r="54" spans="8:8" x14ac:dyDescent="0.3">
      <c r="H54" t="s">
        <v>238</v>
      </c>
    </row>
    <row r="55" spans="8:8" x14ac:dyDescent="0.3">
      <c r="H55" t="s">
        <v>86</v>
      </c>
    </row>
    <row r="56" spans="8:8" x14ac:dyDescent="0.3">
      <c r="H56" t="s">
        <v>87</v>
      </c>
    </row>
    <row r="57" spans="8:8" x14ac:dyDescent="0.3">
      <c r="H57" t="s">
        <v>48</v>
      </c>
    </row>
    <row r="58" spans="8:8" x14ac:dyDescent="0.3">
      <c r="H58" t="s">
        <v>143</v>
      </c>
    </row>
    <row r="59" spans="8:8" x14ac:dyDescent="0.3">
      <c r="H59" t="s">
        <v>111</v>
      </c>
    </row>
    <row r="60" spans="8:8" x14ac:dyDescent="0.3">
      <c r="H60" t="s">
        <v>18</v>
      </c>
    </row>
    <row r="61" spans="8:8" x14ac:dyDescent="0.3">
      <c r="H61" t="s">
        <v>282</v>
      </c>
    </row>
    <row r="62" spans="8:8" x14ac:dyDescent="0.3">
      <c r="H62" t="s">
        <v>352</v>
      </c>
    </row>
    <row r="63" spans="8:8" x14ac:dyDescent="0.3">
      <c r="H63" t="s">
        <v>49</v>
      </c>
    </row>
    <row r="64" spans="8:8" x14ac:dyDescent="0.3">
      <c r="H64" t="s">
        <v>24</v>
      </c>
    </row>
    <row r="65" spans="8:8" x14ac:dyDescent="0.3">
      <c r="H65" t="s">
        <v>308</v>
      </c>
    </row>
    <row r="66" spans="8:8" x14ac:dyDescent="0.3">
      <c r="H66" t="s">
        <v>85</v>
      </c>
    </row>
    <row r="67" spans="8:8" x14ac:dyDescent="0.3">
      <c r="H67" t="s">
        <v>323</v>
      </c>
    </row>
    <row r="68" spans="8:8" x14ac:dyDescent="0.3">
      <c r="H68" t="s">
        <v>191</v>
      </c>
    </row>
    <row r="69" spans="8:8" x14ac:dyDescent="0.3">
      <c r="H69" t="s">
        <v>275</v>
      </c>
    </row>
    <row r="70" spans="8:8" x14ac:dyDescent="0.3">
      <c r="H70" t="s">
        <v>144</v>
      </c>
    </row>
    <row r="71" spans="8:8" x14ac:dyDescent="0.3">
      <c r="H71" t="s">
        <v>120</v>
      </c>
    </row>
    <row r="72" spans="8:8" x14ac:dyDescent="0.3">
      <c r="H72" t="s">
        <v>200</v>
      </c>
    </row>
    <row r="73" spans="8:8" x14ac:dyDescent="0.3">
      <c r="H73" t="s">
        <v>25</v>
      </c>
    </row>
    <row r="74" spans="8:8" x14ac:dyDescent="0.3">
      <c r="H74" t="s">
        <v>112</v>
      </c>
    </row>
    <row r="75" spans="8:8" x14ac:dyDescent="0.3">
      <c r="H75" t="s">
        <v>341</v>
      </c>
    </row>
    <row r="76" spans="8:8" x14ac:dyDescent="0.3">
      <c r="H76" t="s">
        <v>301</v>
      </c>
    </row>
    <row r="77" spans="8:8" x14ac:dyDescent="0.3">
      <c r="H77" t="s">
        <v>50</v>
      </c>
    </row>
    <row r="78" spans="8:8" x14ac:dyDescent="0.3">
      <c r="H78" t="s">
        <v>51</v>
      </c>
    </row>
    <row r="79" spans="8:8" x14ac:dyDescent="0.3">
      <c r="H79" t="s">
        <v>202</v>
      </c>
    </row>
    <row r="80" spans="8:8" x14ac:dyDescent="0.3">
      <c r="H80" t="s">
        <v>145</v>
      </c>
    </row>
    <row r="81" spans="8:8" x14ac:dyDescent="0.3">
      <c r="H81" t="s">
        <v>141</v>
      </c>
    </row>
    <row r="82" spans="8:8" x14ac:dyDescent="0.3">
      <c r="H82" t="s">
        <v>287</v>
      </c>
    </row>
    <row r="83" spans="8:8" x14ac:dyDescent="0.3">
      <c r="H83" t="s">
        <v>82</v>
      </c>
    </row>
    <row r="84" spans="8:8" x14ac:dyDescent="0.3">
      <c r="H84" t="s">
        <v>52</v>
      </c>
    </row>
    <row r="85" spans="8:8" x14ac:dyDescent="0.3">
      <c r="H85" t="s">
        <v>53</v>
      </c>
    </row>
    <row r="86" spans="8:8" x14ac:dyDescent="0.3">
      <c r="H86" t="s">
        <v>285</v>
      </c>
    </row>
    <row r="87" spans="8:8" x14ac:dyDescent="0.3">
      <c r="H87" t="s">
        <v>113</v>
      </c>
    </row>
    <row r="88" spans="8:8" x14ac:dyDescent="0.3">
      <c r="H88" t="s">
        <v>54</v>
      </c>
    </row>
    <row r="89" spans="8:8" x14ac:dyDescent="0.3">
      <c r="H89" t="s">
        <v>88</v>
      </c>
    </row>
    <row r="90" spans="8:8" x14ac:dyDescent="0.3">
      <c r="H90" t="s">
        <v>340</v>
      </c>
    </row>
    <row r="91" spans="8:8" x14ac:dyDescent="0.3">
      <c r="H91" t="s">
        <v>203</v>
      </c>
    </row>
    <row r="92" spans="8:8" x14ac:dyDescent="0.3">
      <c r="H92" t="s">
        <v>315</v>
      </c>
    </row>
    <row r="93" spans="8:8" x14ac:dyDescent="0.3">
      <c r="H93" t="s">
        <v>204</v>
      </c>
    </row>
    <row r="94" spans="8:8" x14ac:dyDescent="0.3">
      <c r="H94" t="s">
        <v>55</v>
      </c>
    </row>
    <row r="95" spans="8:8" x14ac:dyDescent="0.3">
      <c r="H95" t="s">
        <v>19</v>
      </c>
    </row>
    <row r="96" spans="8:8" x14ac:dyDescent="0.3">
      <c r="H96" t="s">
        <v>114</v>
      </c>
    </row>
    <row r="97" spans="8:8" x14ac:dyDescent="0.3">
      <c r="H97" t="s">
        <v>26</v>
      </c>
    </row>
    <row r="98" spans="8:8" x14ac:dyDescent="0.3">
      <c r="H98" t="s">
        <v>56</v>
      </c>
    </row>
    <row r="99" spans="8:8" x14ac:dyDescent="0.3">
      <c r="H99" t="s">
        <v>57</v>
      </c>
    </row>
    <row r="100" spans="8:8" x14ac:dyDescent="0.3">
      <c r="H100" t="s">
        <v>205</v>
      </c>
    </row>
    <row r="101" spans="8:8" x14ac:dyDescent="0.3">
      <c r="H101" t="s">
        <v>206</v>
      </c>
    </row>
    <row r="102" spans="8:8" x14ac:dyDescent="0.3">
      <c r="H102" t="s">
        <v>299</v>
      </c>
    </row>
    <row r="103" spans="8:8" x14ac:dyDescent="0.3">
      <c r="H103" t="s">
        <v>265</v>
      </c>
    </row>
    <row r="104" spans="8:8" x14ac:dyDescent="0.3">
      <c r="H104" t="s">
        <v>239</v>
      </c>
    </row>
    <row r="105" spans="8:8" x14ac:dyDescent="0.3">
      <c r="H105" t="s">
        <v>207</v>
      </c>
    </row>
    <row r="106" spans="8:8" x14ac:dyDescent="0.3">
      <c r="H106" t="s">
        <v>319</v>
      </c>
    </row>
    <row r="107" spans="8:8" x14ac:dyDescent="0.3">
      <c r="H107" t="s">
        <v>181</v>
      </c>
    </row>
    <row r="108" spans="8:8" x14ac:dyDescent="0.3">
      <c r="H108" t="s">
        <v>208</v>
      </c>
    </row>
    <row r="109" spans="8:8" x14ac:dyDescent="0.3">
      <c r="H109" t="s">
        <v>324</v>
      </c>
    </row>
    <row r="110" spans="8:8" x14ac:dyDescent="0.3">
      <c r="H110" t="s">
        <v>146</v>
      </c>
    </row>
    <row r="111" spans="8:8" x14ac:dyDescent="0.3">
      <c r="H111" t="s">
        <v>147</v>
      </c>
    </row>
    <row r="112" spans="8:8" x14ac:dyDescent="0.3">
      <c r="H112" t="s">
        <v>349</v>
      </c>
    </row>
    <row r="113" spans="8:8" x14ac:dyDescent="0.3">
      <c r="H113" t="s">
        <v>0</v>
      </c>
    </row>
    <row r="114" spans="8:8" x14ac:dyDescent="0.3">
      <c r="H114" t="s">
        <v>292</v>
      </c>
    </row>
    <row r="115" spans="8:8" x14ac:dyDescent="0.3">
      <c r="H115" t="s">
        <v>27</v>
      </c>
    </row>
    <row r="116" spans="8:8" x14ac:dyDescent="0.3">
      <c r="H116" t="s">
        <v>115</v>
      </c>
    </row>
    <row r="117" spans="8:8" x14ac:dyDescent="0.3">
      <c r="H117" t="s">
        <v>116</v>
      </c>
    </row>
    <row r="118" spans="8:8" x14ac:dyDescent="0.3">
      <c r="H118" t="s">
        <v>266</v>
      </c>
    </row>
    <row r="119" spans="8:8" x14ac:dyDescent="0.3">
      <c r="H119" t="s">
        <v>28</v>
      </c>
    </row>
    <row r="120" spans="8:8" x14ac:dyDescent="0.3">
      <c r="H120" t="s">
        <v>58</v>
      </c>
    </row>
    <row r="121" spans="8:8" x14ac:dyDescent="0.3">
      <c r="H121" t="s">
        <v>149</v>
      </c>
    </row>
    <row r="122" spans="8:8" x14ac:dyDescent="0.3">
      <c r="H122" t="s">
        <v>7</v>
      </c>
    </row>
    <row r="123" spans="8:8" x14ac:dyDescent="0.3">
      <c r="H123" t="s">
        <v>59</v>
      </c>
    </row>
    <row r="124" spans="8:8" x14ac:dyDescent="0.3">
      <c r="H124" t="s">
        <v>117</v>
      </c>
    </row>
    <row r="125" spans="8:8" x14ac:dyDescent="0.3">
      <c r="H125" t="s">
        <v>118</v>
      </c>
    </row>
    <row r="126" spans="8:8" x14ac:dyDescent="0.3">
      <c r="H126" t="s">
        <v>60</v>
      </c>
    </row>
    <row r="127" spans="8:8" x14ac:dyDescent="0.3">
      <c r="H127" t="s">
        <v>8</v>
      </c>
    </row>
    <row r="128" spans="8:8" x14ac:dyDescent="0.3">
      <c r="H128" t="s">
        <v>345</v>
      </c>
    </row>
    <row r="129" spans="8:8" x14ac:dyDescent="0.3">
      <c r="H129" t="s">
        <v>240</v>
      </c>
    </row>
    <row r="130" spans="8:8" x14ac:dyDescent="0.3">
      <c r="H130" t="s">
        <v>267</v>
      </c>
    </row>
    <row r="131" spans="8:8" x14ac:dyDescent="0.3">
      <c r="H131" t="s">
        <v>119</v>
      </c>
    </row>
    <row r="132" spans="8:8" x14ac:dyDescent="0.3">
      <c r="H132" t="s">
        <v>29</v>
      </c>
    </row>
    <row r="133" spans="8:8" x14ac:dyDescent="0.3">
      <c r="H133" t="s">
        <v>150</v>
      </c>
    </row>
    <row r="134" spans="8:8" x14ac:dyDescent="0.3">
      <c r="H134" t="s">
        <v>209</v>
      </c>
    </row>
    <row r="135" spans="8:8" x14ac:dyDescent="0.3">
      <c r="H135" t="s">
        <v>151</v>
      </c>
    </row>
    <row r="136" spans="8:8" x14ac:dyDescent="0.3">
      <c r="H136" t="s">
        <v>30</v>
      </c>
    </row>
    <row r="137" spans="8:8" x14ac:dyDescent="0.3">
      <c r="H137" t="s">
        <v>336</v>
      </c>
    </row>
    <row r="138" spans="8:8" x14ac:dyDescent="0.3">
      <c r="H138" t="s">
        <v>61</v>
      </c>
    </row>
    <row r="139" spans="8:8" x14ac:dyDescent="0.3">
      <c r="H139" t="s">
        <v>211</v>
      </c>
    </row>
    <row r="140" spans="8:8" x14ac:dyDescent="0.3">
      <c r="H140" t="s">
        <v>153</v>
      </c>
    </row>
    <row r="141" spans="8:8" x14ac:dyDescent="0.3">
      <c r="H141" t="s">
        <v>212</v>
      </c>
    </row>
    <row r="142" spans="8:8" x14ac:dyDescent="0.3">
      <c r="H142" t="s">
        <v>121</v>
      </c>
    </row>
    <row r="143" spans="8:8" x14ac:dyDescent="0.3">
      <c r="H143" t="s">
        <v>335</v>
      </c>
    </row>
    <row r="144" spans="8:8" x14ac:dyDescent="0.3">
      <c r="H144" t="s">
        <v>296</v>
      </c>
    </row>
    <row r="145" spans="8:8" x14ac:dyDescent="0.3">
      <c r="H145" t="s">
        <v>317</v>
      </c>
    </row>
    <row r="146" spans="8:8" x14ac:dyDescent="0.3">
      <c r="H146" t="s">
        <v>20</v>
      </c>
    </row>
    <row r="147" spans="8:8" x14ac:dyDescent="0.3">
      <c r="H147" t="s">
        <v>122</v>
      </c>
    </row>
    <row r="148" spans="8:8" x14ac:dyDescent="0.3">
      <c r="H148" t="s">
        <v>256</v>
      </c>
    </row>
    <row r="149" spans="8:8" x14ac:dyDescent="0.3">
      <c r="H149" t="s">
        <v>89</v>
      </c>
    </row>
    <row r="150" spans="8:8" x14ac:dyDescent="0.3">
      <c r="H150" t="s">
        <v>123</v>
      </c>
    </row>
    <row r="151" spans="8:8" x14ac:dyDescent="0.3">
      <c r="H151" t="s">
        <v>183</v>
      </c>
    </row>
    <row r="152" spans="8:8" x14ac:dyDescent="0.3">
      <c r="H152" t="s">
        <v>100</v>
      </c>
    </row>
    <row r="153" spans="8:8" x14ac:dyDescent="0.3">
      <c r="H153" t="s">
        <v>307</v>
      </c>
    </row>
    <row r="154" spans="8:8" x14ac:dyDescent="0.3">
      <c r="H154" t="s">
        <v>31</v>
      </c>
    </row>
    <row r="155" spans="8:8" x14ac:dyDescent="0.3">
      <c r="H155" t="s">
        <v>184</v>
      </c>
    </row>
    <row r="156" spans="8:8" x14ac:dyDescent="0.3">
      <c r="H156" t="s">
        <v>154</v>
      </c>
    </row>
    <row r="157" spans="8:8" x14ac:dyDescent="0.3">
      <c r="H157" t="s">
        <v>241</v>
      </c>
    </row>
    <row r="158" spans="8:8" x14ac:dyDescent="0.3">
      <c r="H158" t="s">
        <v>261</v>
      </c>
    </row>
    <row r="159" spans="8:8" x14ac:dyDescent="0.3">
      <c r="H159" t="s">
        <v>155</v>
      </c>
    </row>
    <row r="160" spans="8:8" x14ac:dyDescent="0.3">
      <c r="H160" t="s">
        <v>322</v>
      </c>
    </row>
    <row r="161" spans="8:8" x14ac:dyDescent="0.3">
      <c r="H161" t="s">
        <v>268</v>
      </c>
    </row>
    <row r="162" spans="8:8" x14ac:dyDescent="0.3">
      <c r="H162" t="s">
        <v>342</v>
      </c>
    </row>
    <row r="163" spans="8:8" x14ac:dyDescent="0.3">
      <c r="H163" t="s">
        <v>353</v>
      </c>
    </row>
    <row r="164" spans="8:8" x14ac:dyDescent="0.3">
      <c r="H164" t="s">
        <v>234</v>
      </c>
    </row>
    <row r="165" spans="8:8" x14ac:dyDescent="0.3">
      <c r="H165" t="s">
        <v>124</v>
      </c>
    </row>
    <row r="166" spans="8:8" x14ac:dyDescent="0.3">
      <c r="H166" t="s">
        <v>346</v>
      </c>
    </row>
    <row r="167" spans="8:8" x14ac:dyDescent="0.3">
      <c r="H167" t="s">
        <v>262</v>
      </c>
    </row>
    <row r="168" spans="8:8" x14ac:dyDescent="0.3">
      <c r="H168" t="s">
        <v>125</v>
      </c>
    </row>
    <row r="169" spans="8:8" x14ac:dyDescent="0.3">
      <c r="H169" t="s">
        <v>9</v>
      </c>
    </row>
    <row r="170" spans="8:8" x14ac:dyDescent="0.3">
      <c r="H170" t="s">
        <v>156</v>
      </c>
    </row>
    <row r="171" spans="8:8" x14ac:dyDescent="0.3">
      <c r="H171" t="s">
        <v>157</v>
      </c>
    </row>
    <row r="172" spans="8:8" x14ac:dyDescent="0.3">
      <c r="H172" t="s">
        <v>318</v>
      </c>
    </row>
    <row r="173" spans="8:8" x14ac:dyDescent="0.3">
      <c r="H173" t="s">
        <v>255</v>
      </c>
    </row>
    <row r="174" spans="8:8" x14ac:dyDescent="0.3">
      <c r="H174" t="s">
        <v>263</v>
      </c>
    </row>
    <row r="175" spans="8:8" x14ac:dyDescent="0.3">
      <c r="H175" t="s">
        <v>90</v>
      </c>
    </row>
    <row r="176" spans="8:8" x14ac:dyDescent="0.3">
      <c r="H176" t="s">
        <v>281</v>
      </c>
    </row>
    <row r="177" spans="8:8" x14ac:dyDescent="0.3">
      <c r="H177" t="s">
        <v>158</v>
      </c>
    </row>
    <row r="178" spans="8:8" x14ac:dyDescent="0.3">
      <c r="H178" t="s">
        <v>62</v>
      </c>
    </row>
    <row r="179" spans="8:8" x14ac:dyDescent="0.3">
      <c r="H179" t="s">
        <v>213</v>
      </c>
    </row>
    <row r="180" spans="8:8" x14ac:dyDescent="0.3">
      <c r="H180" t="s">
        <v>91</v>
      </c>
    </row>
    <row r="181" spans="8:8" x14ac:dyDescent="0.3">
      <c r="H181" t="s">
        <v>32</v>
      </c>
    </row>
    <row r="182" spans="8:8" x14ac:dyDescent="0.3">
      <c r="H182" t="s">
        <v>63</v>
      </c>
    </row>
    <row r="183" spans="8:8" x14ac:dyDescent="0.3">
      <c r="H183" t="s">
        <v>264</v>
      </c>
    </row>
    <row r="184" spans="8:8" x14ac:dyDescent="0.3">
      <c r="H184" t="s">
        <v>343</v>
      </c>
    </row>
    <row r="185" spans="8:8" x14ac:dyDescent="0.3">
      <c r="H185" t="s">
        <v>159</v>
      </c>
    </row>
    <row r="186" spans="8:8" x14ac:dyDescent="0.3">
      <c r="H186" t="s">
        <v>242</v>
      </c>
    </row>
    <row r="187" spans="8:8" x14ac:dyDescent="0.3">
      <c r="H187" t="s">
        <v>126</v>
      </c>
    </row>
    <row r="188" spans="8:8" x14ac:dyDescent="0.3">
      <c r="H188" t="s">
        <v>243</v>
      </c>
    </row>
    <row r="189" spans="8:8" x14ac:dyDescent="0.3">
      <c r="H189" t="s">
        <v>326</v>
      </c>
    </row>
    <row r="190" spans="8:8" x14ac:dyDescent="0.3">
      <c r="H190" t="s">
        <v>21</v>
      </c>
    </row>
    <row r="191" spans="8:8" x14ac:dyDescent="0.3">
      <c r="H191" t="s">
        <v>185</v>
      </c>
    </row>
    <row r="192" spans="8:8" x14ac:dyDescent="0.3">
      <c r="H192" t="s">
        <v>303</v>
      </c>
    </row>
    <row r="193" spans="8:8" x14ac:dyDescent="0.3">
      <c r="H193" t="s">
        <v>294</v>
      </c>
    </row>
    <row r="194" spans="8:8" x14ac:dyDescent="0.3">
      <c r="H194" t="s">
        <v>329</v>
      </c>
    </row>
    <row r="195" spans="8:8" x14ac:dyDescent="0.3">
      <c r="H195" t="s">
        <v>350</v>
      </c>
    </row>
    <row r="196" spans="8:8" x14ac:dyDescent="0.3">
      <c r="H196" t="s">
        <v>284</v>
      </c>
    </row>
    <row r="197" spans="8:8" x14ac:dyDescent="0.3">
      <c r="H197" t="s">
        <v>339</v>
      </c>
    </row>
    <row r="198" spans="8:8" x14ac:dyDescent="0.3">
      <c r="H198" t="s">
        <v>331</v>
      </c>
    </row>
    <row r="199" spans="8:8" x14ac:dyDescent="0.3">
      <c r="H199" t="s">
        <v>92</v>
      </c>
    </row>
    <row r="200" spans="8:8" x14ac:dyDescent="0.3">
      <c r="H200" t="s">
        <v>244</v>
      </c>
    </row>
    <row r="201" spans="8:8" x14ac:dyDescent="0.3">
      <c r="H201" t="s">
        <v>297</v>
      </c>
    </row>
    <row r="202" spans="8:8" x14ac:dyDescent="0.3">
      <c r="H202" t="s">
        <v>245</v>
      </c>
    </row>
    <row r="203" spans="8:8" x14ac:dyDescent="0.3">
      <c r="H203" t="s">
        <v>102</v>
      </c>
    </row>
    <row r="204" spans="8:8" x14ac:dyDescent="0.3">
      <c r="H204" t="s">
        <v>160</v>
      </c>
    </row>
    <row r="205" spans="8:8" x14ac:dyDescent="0.3">
      <c r="H205" t="s">
        <v>64</v>
      </c>
    </row>
    <row r="206" spans="8:8" x14ac:dyDescent="0.3">
      <c r="H206" t="s">
        <v>65</v>
      </c>
    </row>
    <row r="207" spans="8:8" x14ac:dyDescent="0.3">
      <c r="H207" t="s">
        <v>321</v>
      </c>
    </row>
    <row r="208" spans="8:8" x14ac:dyDescent="0.3">
      <c r="H208" t="s">
        <v>338</v>
      </c>
    </row>
    <row r="209" spans="8:8" x14ac:dyDescent="0.3">
      <c r="H209" t="s">
        <v>276</v>
      </c>
    </row>
    <row r="210" spans="8:8" x14ac:dyDescent="0.3">
      <c r="H210" t="s">
        <v>278</v>
      </c>
    </row>
    <row r="211" spans="8:8" x14ac:dyDescent="0.3">
      <c r="H211" t="s">
        <v>33</v>
      </c>
    </row>
    <row r="212" spans="8:8" x14ac:dyDescent="0.3">
      <c r="H212" t="s">
        <v>161</v>
      </c>
    </row>
    <row r="213" spans="8:8" x14ac:dyDescent="0.3">
      <c r="H213" t="s">
        <v>214</v>
      </c>
    </row>
    <row r="214" spans="8:8" x14ac:dyDescent="0.3">
      <c r="H214" t="s">
        <v>81</v>
      </c>
    </row>
    <row r="215" spans="8:8" x14ac:dyDescent="0.3">
      <c r="H215" t="s">
        <v>162</v>
      </c>
    </row>
    <row r="216" spans="8:8" x14ac:dyDescent="0.3">
      <c r="H216" t="s">
        <v>215</v>
      </c>
    </row>
    <row r="217" spans="8:8" x14ac:dyDescent="0.3">
      <c r="H217" t="s">
        <v>216</v>
      </c>
    </row>
    <row r="218" spans="8:8" x14ac:dyDescent="0.3">
      <c r="H218" t="s">
        <v>311</v>
      </c>
    </row>
    <row r="219" spans="8:8" x14ac:dyDescent="0.3">
      <c r="H219" t="s">
        <v>66</v>
      </c>
    </row>
    <row r="220" spans="8:8" x14ac:dyDescent="0.3">
      <c r="H220" t="s">
        <v>34</v>
      </c>
    </row>
    <row r="221" spans="8:8" x14ac:dyDescent="0.3">
      <c r="H221" t="s">
        <v>300</v>
      </c>
    </row>
    <row r="222" spans="8:8" x14ac:dyDescent="0.3">
      <c r="H222" t="s">
        <v>35</v>
      </c>
    </row>
    <row r="223" spans="8:8" x14ac:dyDescent="0.3">
      <c r="H223" t="s">
        <v>260</v>
      </c>
    </row>
    <row r="224" spans="8:8" x14ac:dyDescent="0.3">
      <c r="H224" t="s">
        <v>217</v>
      </c>
    </row>
    <row r="225" spans="8:8" x14ac:dyDescent="0.3">
      <c r="H225" t="s">
        <v>10</v>
      </c>
    </row>
    <row r="226" spans="8:8" x14ac:dyDescent="0.3">
      <c r="H226" t="s">
        <v>127</v>
      </c>
    </row>
    <row r="227" spans="8:8" x14ac:dyDescent="0.3">
      <c r="H227" t="s">
        <v>128</v>
      </c>
    </row>
    <row r="228" spans="8:8" x14ac:dyDescent="0.3">
      <c r="H228" t="s">
        <v>11</v>
      </c>
    </row>
    <row r="229" spans="8:8" x14ac:dyDescent="0.3">
      <c r="H229" t="s">
        <v>218</v>
      </c>
    </row>
    <row r="230" spans="8:8" x14ac:dyDescent="0.3">
      <c r="H230" t="s">
        <v>257</v>
      </c>
    </row>
    <row r="231" spans="8:8" x14ac:dyDescent="0.3">
      <c r="H231" t="s">
        <v>129</v>
      </c>
    </row>
    <row r="232" spans="8:8" x14ac:dyDescent="0.3">
      <c r="H232" t="s">
        <v>163</v>
      </c>
    </row>
    <row r="233" spans="8:8" x14ac:dyDescent="0.3">
      <c r="H233" t="s">
        <v>295</v>
      </c>
    </row>
    <row r="234" spans="8:8" x14ac:dyDescent="0.3">
      <c r="H234" t="s">
        <v>164</v>
      </c>
    </row>
    <row r="235" spans="8:8" x14ac:dyDescent="0.3">
      <c r="H235" t="s">
        <v>310</v>
      </c>
    </row>
    <row r="236" spans="8:8" x14ac:dyDescent="0.3">
      <c r="H236" t="s">
        <v>201</v>
      </c>
    </row>
    <row r="237" spans="8:8" x14ac:dyDescent="0.3">
      <c r="H237" t="s">
        <v>320</v>
      </c>
    </row>
    <row r="238" spans="8:8" x14ac:dyDescent="0.3">
      <c r="H238" t="s">
        <v>130</v>
      </c>
    </row>
    <row r="239" spans="8:8" x14ac:dyDescent="0.3">
      <c r="H239" t="s">
        <v>67</v>
      </c>
    </row>
    <row r="240" spans="8:8" x14ac:dyDescent="0.3">
      <c r="H240" t="s">
        <v>36</v>
      </c>
    </row>
    <row r="241" spans="8:8" x14ac:dyDescent="0.3">
      <c r="H241" t="s">
        <v>186</v>
      </c>
    </row>
    <row r="242" spans="8:8" x14ac:dyDescent="0.3">
      <c r="H242" t="s">
        <v>68</v>
      </c>
    </row>
    <row r="243" spans="8:8" x14ac:dyDescent="0.3">
      <c r="H243" t="s">
        <v>93</v>
      </c>
    </row>
    <row r="244" spans="8:8" x14ac:dyDescent="0.3">
      <c r="H244" t="s">
        <v>269</v>
      </c>
    </row>
    <row r="245" spans="8:8" x14ac:dyDescent="0.3">
      <c r="H245" t="s">
        <v>69</v>
      </c>
    </row>
    <row r="246" spans="8:8" x14ac:dyDescent="0.3">
      <c r="H246" t="s">
        <v>94</v>
      </c>
    </row>
    <row r="247" spans="8:8" x14ac:dyDescent="0.3">
      <c r="H247" t="s">
        <v>165</v>
      </c>
    </row>
    <row r="248" spans="8:8" x14ac:dyDescent="0.3">
      <c r="H248" t="s">
        <v>298</v>
      </c>
    </row>
    <row r="249" spans="8:8" x14ac:dyDescent="0.3">
      <c r="H249" t="s">
        <v>167</v>
      </c>
    </row>
    <row r="250" spans="8:8" x14ac:dyDescent="0.3">
      <c r="H250" t="s">
        <v>270</v>
      </c>
    </row>
    <row r="251" spans="8:8" x14ac:dyDescent="0.3">
      <c r="H251" t="s">
        <v>246</v>
      </c>
    </row>
    <row r="252" spans="8:8" x14ac:dyDescent="0.3">
      <c r="H252" t="s">
        <v>271</v>
      </c>
    </row>
    <row r="253" spans="8:8" x14ac:dyDescent="0.3">
      <c r="H253" t="s">
        <v>166</v>
      </c>
    </row>
    <row r="254" spans="8:8" x14ac:dyDescent="0.3">
      <c r="H254" t="s">
        <v>70</v>
      </c>
    </row>
    <row r="255" spans="8:8" x14ac:dyDescent="0.3">
      <c r="H255" t="s">
        <v>219</v>
      </c>
    </row>
    <row r="256" spans="8:8" x14ac:dyDescent="0.3">
      <c r="H256" t="s">
        <v>131</v>
      </c>
    </row>
    <row r="257" spans="8:8" x14ac:dyDescent="0.3">
      <c r="H257" t="s">
        <v>71</v>
      </c>
    </row>
    <row r="258" spans="8:8" x14ac:dyDescent="0.3">
      <c r="H258" t="s">
        <v>168</v>
      </c>
    </row>
    <row r="259" spans="8:8" x14ac:dyDescent="0.3">
      <c r="H259" t="s">
        <v>12</v>
      </c>
    </row>
    <row r="260" spans="8:8" x14ac:dyDescent="0.3">
      <c r="H260" t="s">
        <v>272</v>
      </c>
    </row>
    <row r="261" spans="8:8" x14ac:dyDescent="0.3">
      <c r="H261" t="s">
        <v>148</v>
      </c>
    </row>
    <row r="262" spans="8:8" x14ac:dyDescent="0.3">
      <c r="H262" t="s">
        <v>210</v>
      </c>
    </row>
    <row r="263" spans="8:8" x14ac:dyDescent="0.3">
      <c r="H263" t="s">
        <v>247</v>
      </c>
    </row>
    <row r="264" spans="8:8" x14ac:dyDescent="0.3">
      <c r="H264" t="s">
        <v>354</v>
      </c>
    </row>
    <row r="265" spans="8:8" x14ac:dyDescent="0.3">
      <c r="H265" t="s">
        <v>220</v>
      </c>
    </row>
    <row r="266" spans="8:8" x14ac:dyDescent="0.3">
      <c r="H266" t="s">
        <v>306</v>
      </c>
    </row>
    <row r="267" spans="8:8" x14ac:dyDescent="0.3">
      <c r="H267" t="s">
        <v>169</v>
      </c>
    </row>
    <row r="268" spans="8:8" x14ac:dyDescent="0.3">
      <c r="H268" t="s">
        <v>286</v>
      </c>
    </row>
    <row r="269" spans="8:8" x14ac:dyDescent="0.3">
      <c r="H269" t="s">
        <v>13</v>
      </c>
    </row>
    <row r="270" spans="8:8" x14ac:dyDescent="0.3">
      <c r="H270" t="s">
        <v>95</v>
      </c>
    </row>
    <row r="271" spans="8:8" x14ac:dyDescent="0.3">
      <c r="H271" t="s">
        <v>221</v>
      </c>
    </row>
    <row r="272" spans="8:8" x14ac:dyDescent="0.3">
      <c r="H272" t="s">
        <v>222</v>
      </c>
    </row>
    <row r="273" spans="8:8" x14ac:dyDescent="0.3">
      <c r="H273" t="s">
        <v>2</v>
      </c>
    </row>
    <row r="274" spans="8:8" x14ac:dyDescent="0.3">
      <c r="H274" t="s">
        <v>37</v>
      </c>
    </row>
    <row r="275" spans="8:8" x14ac:dyDescent="0.3">
      <c r="H275" t="s">
        <v>152</v>
      </c>
    </row>
    <row r="276" spans="8:8" x14ac:dyDescent="0.3">
      <c r="H276" t="s">
        <v>223</v>
      </c>
    </row>
    <row r="277" spans="8:8" x14ac:dyDescent="0.3">
      <c r="H277" t="s">
        <v>283</v>
      </c>
    </row>
    <row r="278" spans="8:8" x14ac:dyDescent="0.3">
      <c r="H278" t="s">
        <v>248</v>
      </c>
    </row>
    <row r="279" spans="8:8" x14ac:dyDescent="0.3">
      <c r="H279" t="s">
        <v>316</v>
      </c>
    </row>
    <row r="280" spans="8:8" x14ac:dyDescent="0.3">
      <c r="H280" t="s">
        <v>313</v>
      </c>
    </row>
    <row r="281" spans="8:8" x14ac:dyDescent="0.3">
      <c r="H281" t="s">
        <v>187</v>
      </c>
    </row>
    <row r="282" spans="8:8" x14ac:dyDescent="0.3">
      <c r="H282" t="s">
        <v>14</v>
      </c>
    </row>
    <row r="283" spans="8:8" x14ac:dyDescent="0.3">
      <c r="H283" t="s">
        <v>132</v>
      </c>
    </row>
    <row r="284" spans="8:8" x14ac:dyDescent="0.3">
      <c r="H284" t="s">
        <v>258</v>
      </c>
    </row>
    <row r="285" spans="8:8" x14ac:dyDescent="0.3">
      <c r="H285" t="s">
        <v>188</v>
      </c>
    </row>
    <row r="286" spans="8:8" x14ac:dyDescent="0.3">
      <c r="H286" t="s">
        <v>72</v>
      </c>
    </row>
    <row r="287" spans="8:8" x14ac:dyDescent="0.3">
      <c r="H287" t="s">
        <v>225</v>
      </c>
    </row>
    <row r="288" spans="8:8" x14ac:dyDescent="0.3">
      <c r="H288" t="s">
        <v>38</v>
      </c>
    </row>
    <row r="289" spans="8:8" x14ac:dyDescent="0.3">
      <c r="H289" t="s">
        <v>279</v>
      </c>
    </row>
    <row r="290" spans="8:8" x14ac:dyDescent="0.3">
      <c r="H290" t="s">
        <v>293</v>
      </c>
    </row>
    <row r="291" spans="8:8" x14ac:dyDescent="0.3">
      <c r="H291" t="s">
        <v>192</v>
      </c>
    </row>
    <row r="292" spans="8:8" x14ac:dyDescent="0.3">
      <c r="H292" t="s">
        <v>351</v>
      </c>
    </row>
    <row r="293" spans="8:8" x14ac:dyDescent="0.3">
      <c r="H293" t="s">
        <v>133</v>
      </c>
    </row>
    <row r="294" spans="8:8" x14ac:dyDescent="0.3">
      <c r="H294" t="s">
        <v>134</v>
      </c>
    </row>
    <row r="295" spans="8:8" x14ac:dyDescent="0.3">
      <c r="H295" t="s">
        <v>39</v>
      </c>
    </row>
    <row r="296" spans="8:8" x14ac:dyDescent="0.3">
      <c r="H296" t="s">
        <v>96</v>
      </c>
    </row>
    <row r="297" spans="8:8" x14ac:dyDescent="0.3">
      <c r="H297" t="s">
        <v>259</v>
      </c>
    </row>
    <row r="298" spans="8:8" x14ac:dyDescent="0.3">
      <c r="H298" t="s">
        <v>249</v>
      </c>
    </row>
    <row r="299" spans="8:8" x14ac:dyDescent="0.3">
      <c r="H299" t="s">
        <v>254</v>
      </c>
    </row>
    <row r="300" spans="8:8" x14ac:dyDescent="0.3">
      <c r="H300" t="s">
        <v>226</v>
      </c>
    </row>
    <row r="301" spans="8:8" x14ac:dyDescent="0.3">
      <c r="H301" t="s">
        <v>3</v>
      </c>
    </row>
    <row r="302" spans="8:8" x14ac:dyDescent="0.3">
      <c r="H302" t="s">
        <v>97</v>
      </c>
    </row>
    <row r="303" spans="8:8" x14ac:dyDescent="0.3">
      <c r="H303" t="s">
        <v>189</v>
      </c>
    </row>
    <row r="304" spans="8:8" x14ac:dyDescent="0.3">
      <c r="H304" t="s">
        <v>227</v>
      </c>
    </row>
    <row r="305" spans="8:8" x14ac:dyDescent="0.3">
      <c r="H305" t="s">
        <v>135</v>
      </c>
    </row>
    <row r="306" spans="8:8" x14ac:dyDescent="0.3">
      <c r="H306" t="s">
        <v>250</v>
      </c>
    </row>
    <row r="307" spans="8:8" x14ac:dyDescent="0.3">
      <c r="H307" t="s">
        <v>251</v>
      </c>
    </row>
    <row r="308" spans="8:8" x14ac:dyDescent="0.3">
      <c r="H308" t="s">
        <v>334</v>
      </c>
    </row>
    <row r="309" spans="8:8" x14ac:dyDescent="0.3">
      <c r="H309" t="s">
        <v>172</v>
      </c>
    </row>
    <row r="310" spans="8:8" x14ac:dyDescent="0.3">
      <c r="H310" t="s">
        <v>15</v>
      </c>
    </row>
    <row r="311" spans="8:8" x14ac:dyDescent="0.3">
      <c r="H311" t="s">
        <v>190</v>
      </c>
    </row>
    <row r="312" spans="8:8" x14ac:dyDescent="0.3">
      <c r="H312" t="s">
        <v>252</v>
      </c>
    </row>
    <row r="313" spans="8:8" x14ac:dyDescent="0.3">
      <c r="H313" t="s">
        <v>173</v>
      </c>
    </row>
    <row r="314" spans="8:8" x14ac:dyDescent="0.3">
      <c r="H314" t="s">
        <v>73</v>
      </c>
    </row>
    <row r="315" spans="8:8" x14ac:dyDescent="0.3">
      <c r="H315" t="s">
        <v>228</v>
      </c>
    </row>
    <row r="316" spans="8:8" x14ac:dyDescent="0.3">
      <c r="H316" t="s">
        <v>327</v>
      </c>
    </row>
    <row r="317" spans="8:8" x14ac:dyDescent="0.3">
      <c r="H317" t="s">
        <v>229</v>
      </c>
    </row>
    <row r="318" spans="8:8" x14ac:dyDescent="0.3">
      <c r="H318" t="s">
        <v>230</v>
      </c>
    </row>
    <row r="319" spans="8:8" x14ac:dyDescent="0.3">
      <c r="H319" t="s">
        <v>174</v>
      </c>
    </row>
    <row r="320" spans="8:8" x14ac:dyDescent="0.3">
      <c r="H320" t="s">
        <v>74</v>
      </c>
    </row>
    <row r="321" spans="8:8" x14ac:dyDescent="0.3">
      <c r="H321" t="s">
        <v>175</v>
      </c>
    </row>
    <row r="322" spans="8:8" x14ac:dyDescent="0.3">
      <c r="H322" t="s">
        <v>224</v>
      </c>
    </row>
    <row r="323" spans="8:8" x14ac:dyDescent="0.3">
      <c r="H323" t="s">
        <v>253</v>
      </c>
    </row>
    <row r="324" spans="8:8" x14ac:dyDescent="0.3">
      <c r="H324" t="s">
        <v>347</v>
      </c>
    </row>
    <row r="325" spans="8:8" x14ac:dyDescent="0.3">
      <c r="H325" t="s">
        <v>182</v>
      </c>
    </row>
    <row r="326" spans="8:8" x14ac:dyDescent="0.3">
      <c r="H326" t="s">
        <v>333</v>
      </c>
    </row>
    <row r="327" spans="8:8" x14ac:dyDescent="0.3">
      <c r="H327" t="s">
        <v>337</v>
      </c>
    </row>
    <row r="328" spans="8:8" x14ac:dyDescent="0.3">
      <c r="H328" t="s">
        <v>280</v>
      </c>
    </row>
    <row r="329" spans="8:8" x14ac:dyDescent="0.3">
      <c r="H329" t="s">
        <v>75</v>
      </c>
    </row>
    <row r="330" spans="8:8" x14ac:dyDescent="0.3">
      <c r="H330" t="s">
        <v>328</v>
      </c>
    </row>
    <row r="331" spans="8:8" x14ac:dyDescent="0.3">
      <c r="H331" t="s">
        <v>302</v>
      </c>
    </row>
    <row r="332" spans="8:8" x14ac:dyDescent="0.3">
      <c r="H332" t="s">
        <v>16</v>
      </c>
    </row>
    <row r="333" spans="8:8" x14ac:dyDescent="0.3">
      <c r="H333" t="s">
        <v>171</v>
      </c>
    </row>
    <row r="334" spans="8:8" x14ac:dyDescent="0.3">
      <c r="H334" t="s">
        <v>40</v>
      </c>
    </row>
    <row r="335" spans="8:8" x14ac:dyDescent="0.3">
      <c r="H335" t="s">
        <v>77</v>
      </c>
    </row>
    <row r="336" spans="8:8" x14ac:dyDescent="0.3">
      <c r="H336" t="s">
        <v>277</v>
      </c>
    </row>
    <row r="337" spans="8:8" x14ac:dyDescent="0.3">
      <c r="H337" t="s">
        <v>99</v>
      </c>
    </row>
    <row r="338" spans="8:8" x14ac:dyDescent="0.3">
      <c r="H338" t="s">
        <v>76</v>
      </c>
    </row>
    <row r="339" spans="8:8" x14ac:dyDescent="0.3">
      <c r="H339" t="s">
        <v>231</v>
      </c>
    </row>
    <row r="340" spans="8:8" x14ac:dyDescent="0.3">
      <c r="H340" t="s">
        <v>176</v>
      </c>
    </row>
    <row r="341" spans="8:8" x14ac:dyDescent="0.3">
      <c r="H341" t="s">
        <v>233</v>
      </c>
    </row>
    <row r="342" spans="8:8" x14ac:dyDescent="0.3">
      <c r="H342" t="s">
        <v>98</v>
      </c>
    </row>
    <row r="343" spans="8:8" x14ac:dyDescent="0.3">
      <c r="H343" t="s">
        <v>137</v>
      </c>
    </row>
    <row r="344" spans="8:8" x14ac:dyDescent="0.3">
      <c r="H344" t="s">
        <v>78</v>
      </c>
    </row>
    <row r="345" spans="8:8" x14ac:dyDescent="0.3">
      <c r="H345" t="s">
        <v>136</v>
      </c>
    </row>
    <row r="346" spans="8:8" x14ac:dyDescent="0.3">
      <c r="H346" t="s">
        <v>4</v>
      </c>
    </row>
    <row r="347" spans="8:8" x14ac:dyDescent="0.3">
      <c r="H347" t="s">
        <v>101</v>
      </c>
    </row>
    <row r="348" spans="8:8" x14ac:dyDescent="0.3">
      <c r="H348" t="s">
        <v>79</v>
      </c>
    </row>
    <row r="349" spans="8:8" x14ac:dyDescent="0.3">
      <c r="H349" t="s">
        <v>177</v>
      </c>
    </row>
    <row r="350" spans="8:8" x14ac:dyDescent="0.3">
      <c r="H350" t="s">
        <v>178</v>
      </c>
    </row>
    <row r="351" spans="8:8" x14ac:dyDescent="0.3">
      <c r="H351" t="s">
        <v>309</v>
      </c>
    </row>
    <row r="352" spans="8:8" x14ac:dyDescent="0.3">
      <c r="H352" t="s">
        <v>232</v>
      </c>
    </row>
    <row r="353" spans="8:8" x14ac:dyDescent="0.3">
      <c r="H353" t="s">
        <v>80</v>
      </c>
    </row>
    <row r="354" spans="8:8" x14ac:dyDescent="0.3">
      <c r="H354" t="s">
        <v>312</v>
      </c>
    </row>
    <row r="355" spans="8:8" x14ac:dyDescent="0.3">
      <c r="H355" t="s">
        <v>179</v>
      </c>
    </row>
    <row r="356" spans="8:8" x14ac:dyDescent="0.3">
      <c r="H356" t="s">
        <v>41</v>
      </c>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6667110A62949AA67DF5C6216EC70" ma:contentTypeVersion="13" ma:contentTypeDescription="Een nieuw document maken." ma:contentTypeScope="" ma:versionID="827c0106e82f76fe491223fb0ad81b99">
  <xsd:schema xmlns:xsd="http://www.w3.org/2001/XMLSchema" xmlns:xs="http://www.w3.org/2001/XMLSchema" xmlns:p="http://schemas.microsoft.com/office/2006/metadata/properties" xmlns:ns2="01eeb16d-8946-4cc2-a0fc-08230b3039e4" xmlns:ns3="e58caa21-5722-493b-9d14-a5a94965b518" targetNamespace="http://schemas.microsoft.com/office/2006/metadata/properties" ma:root="true" ma:fieldsID="2d90a74e4b96b8e6f212c87c4d6c76ae" ns2:_="" ns3:_="">
    <xsd:import namespace="01eeb16d-8946-4cc2-a0fc-08230b3039e4"/>
    <xsd:import namespace="e58caa21-5722-493b-9d14-a5a94965b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eeb16d-8946-4cc2-a0fc-08230b3039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8caa21-5722-493b-9d14-a5a94965b518"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AA8C12-9DBF-43E8-BFBB-C2BB7DBD9A6E}"/>
</file>

<file path=customXml/itemProps2.xml><?xml version="1.0" encoding="utf-8"?>
<ds:datastoreItem xmlns:ds="http://schemas.openxmlformats.org/officeDocument/2006/customXml" ds:itemID="{308830F6-6987-4F22-8B95-7DA0FF738160}"/>
</file>

<file path=customXml/itemProps3.xml><?xml version="1.0" encoding="utf-8"?>
<ds:datastoreItem xmlns:ds="http://schemas.openxmlformats.org/officeDocument/2006/customXml" ds:itemID="{ADE1CE95-0636-4C62-AC90-72A67D7730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Overzichtspagina</vt:lpstr>
      <vt:lpstr>Vergelijking 21-22</vt:lpstr>
      <vt:lpstr>hulpblad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Heekelaar</dc:creator>
  <cp:lastModifiedBy>Martin Heekelaar</cp:lastModifiedBy>
  <dcterms:created xsi:type="dcterms:W3CDTF">2021-10-13T15:44:10Z</dcterms:created>
  <dcterms:modified xsi:type="dcterms:W3CDTF">2021-10-18T10:16:26Z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0x010100C136667110A62949AA67DF5C6216EC70</vt:lpwstr>
  </property>
</Properties>
</file>